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immle\OneDrive\Escritorio\IMMUJERES\2025\Reportes\cta publica\04 anual\"/>
    </mc:Choice>
  </mc:AlternateContent>
  <xr:revisionPtr revIDLastSave="0" documentId="13_ncr:1_{824F1DE7-4ACA-4A44-B18B-61485007D5AA}" xr6:coauthVersionLast="47" xr6:coauthVersionMax="47" xr10:uidLastSave="{00000000-0000-0000-0000-000000000000}"/>
  <bookViews>
    <workbookView xWindow="28680" yWindow="-120" windowWidth="29040" windowHeight="15720" tabRatio="885" xr2:uid="{00000000-000D-0000-FFFF-FFFF00000000}"/>
  </bookViews>
  <sheets>
    <sheet name="COG" sheetId="6" r:id="rId1"/>
    <sheet name="CTG" sheetId="8" r:id="rId2"/>
    <sheet name="CA" sheetId="4" r:id="rId3"/>
    <sheet name="CFG" sheetId="5" r:id="rId4"/>
  </sheets>
  <definedNames>
    <definedName name="_xlnm._FilterDatabase" localSheetId="3" hidden="1">CFG!$A$3:$G$39</definedName>
    <definedName name="_xlnm._FilterDatabase" localSheetId="0" hidden="1">COG!$A$4:$A$76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6" l="1"/>
  <c r="F25" i="6"/>
  <c r="F18" i="6"/>
  <c r="F5" i="6"/>
  <c r="F8" i="6" l="1"/>
  <c r="C31" i="6" l="1"/>
  <c r="F22" i="6" l="1"/>
  <c r="F12" i="6"/>
  <c r="G75" i="6"/>
  <c r="G74" i="6"/>
  <c r="G73" i="6"/>
  <c r="G72" i="6"/>
  <c r="G71" i="6"/>
  <c r="G70" i="6"/>
  <c r="G69" i="6"/>
  <c r="G67" i="6"/>
  <c r="G66" i="6"/>
  <c r="G65" i="6"/>
  <c r="G63" i="6"/>
  <c r="G62" i="6"/>
  <c r="G61" i="6"/>
  <c r="G60" i="6"/>
  <c r="G59" i="6"/>
  <c r="G58" i="6"/>
  <c r="G57" i="6"/>
  <c r="G55" i="6"/>
  <c r="G54" i="6"/>
  <c r="G53" i="6"/>
  <c r="G52" i="6"/>
  <c r="G51" i="6"/>
  <c r="G50" i="6"/>
  <c r="G49" i="6"/>
  <c r="G48" i="6"/>
  <c r="G47" i="6"/>
  <c r="G46" i="6"/>
  <c r="G45" i="6"/>
  <c r="G44" i="6"/>
  <c r="G43" i="6"/>
  <c r="G41" i="6"/>
  <c r="G40" i="6"/>
  <c r="G39" i="6"/>
  <c r="G38" i="6"/>
  <c r="G37" i="6"/>
  <c r="G36" i="6"/>
  <c r="G35" i="6"/>
  <c r="G34" i="6"/>
  <c r="G33" i="6"/>
  <c r="G31" i="6"/>
  <c r="G30" i="6"/>
  <c r="G29" i="6"/>
  <c r="G28" i="6"/>
  <c r="G27" i="6"/>
  <c r="G26" i="6"/>
  <c r="G25" i="6"/>
  <c r="G24" i="6"/>
  <c r="G23" i="6"/>
  <c r="G21" i="6"/>
  <c r="G20" i="6"/>
  <c r="G19" i="6"/>
  <c r="G18" i="6"/>
  <c r="G17" i="6"/>
  <c r="G16" i="6"/>
  <c r="G15" i="6"/>
  <c r="G14" i="6"/>
  <c r="G13" i="6"/>
  <c r="G11" i="6"/>
  <c r="G10" i="6"/>
  <c r="G9" i="6"/>
  <c r="G8" i="6"/>
  <c r="G7" i="6"/>
  <c r="G6" i="6"/>
  <c r="G5" i="6"/>
  <c r="F32" i="6"/>
  <c r="D5" i="5" l="1"/>
  <c r="G26" i="4"/>
  <c r="F26" i="4"/>
  <c r="E26" i="4"/>
  <c r="D26" i="4"/>
  <c r="C26" i="4"/>
  <c r="B26" i="4"/>
  <c r="D68" i="6"/>
  <c r="G68" i="6" s="1"/>
  <c r="D64" i="6"/>
  <c r="G64" i="6" s="1"/>
  <c r="D56" i="6"/>
  <c r="G56" i="6" s="1"/>
  <c r="F52" i="6"/>
  <c r="E52" i="6"/>
  <c r="D52" i="6"/>
  <c r="C52" i="6"/>
  <c r="B52" i="6"/>
  <c r="C51" i="6"/>
  <c r="C50" i="6"/>
  <c r="C49" i="6"/>
  <c r="C48" i="6"/>
  <c r="C47" i="6"/>
  <c r="C46" i="6"/>
  <c r="C45" i="6"/>
  <c r="C44" i="6"/>
  <c r="C43" i="6"/>
  <c r="F42" i="6"/>
  <c r="F7" i="8" s="1"/>
  <c r="E42" i="6"/>
  <c r="E7" i="8" s="1"/>
  <c r="D42" i="6"/>
  <c r="B42" i="6"/>
  <c r="B7" i="8" s="1"/>
  <c r="C41" i="6"/>
  <c r="C40" i="6"/>
  <c r="C39" i="6"/>
  <c r="C38" i="6"/>
  <c r="C37" i="6"/>
  <c r="C36" i="6"/>
  <c r="C35" i="6"/>
  <c r="C34" i="6"/>
  <c r="C33" i="6"/>
  <c r="E32" i="6"/>
  <c r="D32" i="6"/>
  <c r="G32" i="6" s="1"/>
  <c r="B32" i="6"/>
  <c r="C30" i="6"/>
  <c r="C29" i="6"/>
  <c r="C28" i="6"/>
  <c r="C27" i="6"/>
  <c r="C26" i="6"/>
  <c r="C25" i="6"/>
  <c r="C24" i="6"/>
  <c r="C23" i="6"/>
  <c r="C22" i="6" s="1"/>
  <c r="E22" i="6"/>
  <c r="D22" i="6"/>
  <c r="B22" i="6"/>
  <c r="C21" i="6"/>
  <c r="C20" i="6"/>
  <c r="C19" i="6"/>
  <c r="C18" i="6"/>
  <c r="C17" i="6"/>
  <c r="C16" i="6"/>
  <c r="C15" i="6"/>
  <c r="C14" i="6"/>
  <c r="C13" i="6"/>
  <c r="E12" i="6"/>
  <c r="D12" i="6"/>
  <c r="B12" i="6"/>
  <c r="C11" i="6"/>
  <c r="C10" i="6"/>
  <c r="C9" i="6"/>
  <c r="C8" i="6"/>
  <c r="C7" i="6"/>
  <c r="C6" i="6"/>
  <c r="F4" i="6"/>
  <c r="C5" i="6"/>
  <c r="E4" i="6"/>
  <c r="D4" i="6"/>
  <c r="B4" i="6"/>
  <c r="G42" i="6" l="1"/>
  <c r="G7" i="8" s="1"/>
  <c r="D7" i="8"/>
  <c r="G22" i="6"/>
  <c r="G12" i="6"/>
  <c r="G4" i="6"/>
  <c r="B76" i="6"/>
  <c r="B5" i="8" s="1"/>
  <c r="B15" i="8" s="1"/>
  <c r="C42" i="6"/>
  <c r="C7" i="8" s="1"/>
  <c r="E76" i="6"/>
  <c r="E5" i="8" s="1"/>
  <c r="E15" i="8" s="1"/>
  <c r="C32" i="6"/>
  <c r="C12" i="6"/>
  <c r="C4" i="6"/>
  <c r="F76" i="6"/>
  <c r="F5" i="8" s="1"/>
  <c r="D76" i="6"/>
  <c r="D5" i="8" s="1"/>
  <c r="D15" i="8" s="1"/>
  <c r="G76" i="6" l="1"/>
  <c r="B5" i="4"/>
  <c r="B14" i="4" s="1"/>
  <c r="B47" i="4"/>
  <c r="B49" i="4" s="1"/>
  <c r="E5" i="4"/>
  <c r="E14" i="4" s="1"/>
  <c r="E47" i="4"/>
  <c r="E49" i="4" s="1"/>
  <c r="D5" i="4"/>
  <c r="D14" i="4" s="1"/>
  <c r="D47" i="4"/>
  <c r="B6" i="4"/>
  <c r="B7" i="4" s="1"/>
  <c r="B8" i="4" s="1"/>
  <c r="B10" i="4" s="1"/>
  <c r="B9" i="4" s="1"/>
  <c r="D49" i="4"/>
  <c r="D6" i="4"/>
  <c r="D7" i="4" s="1"/>
  <c r="D8" i="4" s="1"/>
  <c r="D10" i="4" s="1"/>
  <c r="D9" i="4" s="1"/>
  <c r="E22" i="5"/>
  <c r="E15" i="5" s="1"/>
  <c r="E41" i="5" s="1"/>
  <c r="E6" i="4"/>
  <c r="E7" i="4" s="1"/>
  <c r="E8" i="4" s="1"/>
  <c r="E10" i="4" s="1"/>
  <c r="E9" i="4" s="1"/>
  <c r="F15" i="8"/>
  <c r="C76" i="6"/>
  <c r="C5" i="8" s="1"/>
  <c r="C15" i="8" s="1"/>
  <c r="B22" i="5"/>
  <c r="B15" i="5" s="1"/>
  <c r="B41" i="5" s="1"/>
  <c r="D22" i="5"/>
  <c r="D15" i="5" s="1"/>
  <c r="D41" i="5" s="1"/>
  <c r="G5" i="8" l="1"/>
  <c r="G15" i="8"/>
  <c r="F5" i="4"/>
  <c r="F14" i="4" s="1"/>
  <c r="F47" i="4"/>
  <c r="F49" i="4" s="1"/>
  <c r="C5" i="4"/>
  <c r="C14" i="4" s="1"/>
  <c r="C47" i="4"/>
  <c r="C49" i="4" s="1"/>
  <c r="C22" i="5"/>
  <c r="C15" i="5" s="1"/>
  <c r="C41" i="5" s="1"/>
  <c r="C6" i="4"/>
  <c r="C7" i="4" s="1"/>
  <c r="C8" i="4" s="1"/>
  <c r="C10" i="4" s="1"/>
  <c r="C9" i="4" s="1"/>
  <c r="F6" i="4"/>
  <c r="F7" i="4" s="1"/>
  <c r="F8" i="4" s="1"/>
  <c r="F10" i="4" s="1"/>
  <c r="F9" i="4" s="1"/>
  <c r="F22" i="5"/>
  <c r="F15" i="5" s="1"/>
  <c r="F41" i="5" s="1"/>
  <c r="G47" i="4" l="1"/>
  <c r="G49" i="4" s="1"/>
  <c r="G5" i="4"/>
  <c r="G6" i="4" l="1"/>
  <c r="G7" i="4" s="1"/>
  <c r="G8" i="4" s="1"/>
  <c r="G10" i="4" s="1"/>
  <c r="G9" i="4" s="1"/>
  <c r="G22" i="5"/>
  <c r="G15" i="5" s="1"/>
  <c r="G41" i="5" s="1"/>
  <c r="G14" i="4"/>
</calcChain>
</file>

<file path=xl/sharedStrings.xml><?xml version="1.0" encoding="utf-8"?>
<sst xmlns="http://schemas.openxmlformats.org/spreadsheetml/2006/main" count="205" uniqueCount="144">
  <si>
    <t>Egresos</t>
  </si>
  <si>
    <t>Subejercicio</t>
  </si>
  <si>
    <t>Concepto</t>
  </si>
  <si>
    <t>Aprobado</t>
  </si>
  <si>
    <t>Ampliaciones/ (Reducciones)</t>
  </si>
  <si>
    <t>Modificado</t>
  </si>
  <si>
    <t>Devengado</t>
  </si>
  <si>
    <t>Pagado</t>
  </si>
  <si>
    <t>Dependencia o Unidad Administrativa 8</t>
  </si>
  <si>
    <t>Dependencia o Unidad Administrativa xx</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</si>
  <si>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</si>
  <si>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</si>
  <si>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</si>
  <si>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</si>
  <si>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</si>
  <si>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</si>
  <si>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</si>
  <si>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</si>
  <si>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</si>
  <si>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</si>
  <si>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</si>
  <si>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</si>
  <si>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</si>
  <si>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Gasto Corriente</t>
  </si>
  <si>
    <t>Gasto de Capital</t>
  </si>
  <si>
    <t>Amortización de la Deuda y Disminución de Pasivos</t>
  </si>
  <si>
    <t>Pensiones y Jubilaciones</t>
  </si>
  <si>
    <t>Participaciones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</si>
  <si>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</si>
  <si>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</si>
  <si>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</si>
  <si>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</si>
  <si>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</si>
  <si>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</si>
  <si>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</si>
  <si>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</si>
  <si>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</si>
  <si>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</si>
  <si>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</si>
  <si>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</si>
  <si>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</si>
  <si>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</si>
  <si>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</si>
  <si>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</si>
  <si>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</si>
  <si>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</si>
  <si>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</si>
  <si>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</si>
  <si>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</si>
  <si>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</si>
  <si>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</si>
  <si>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</si>
  <si>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</si>
  <si>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</si>
  <si>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</si>
  <si>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</si>
  <si>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</si>
  <si>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</si>
  <si>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</si>
  <si>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</si>
  <si>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</si>
  <si>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</si>
  <si>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</si>
  <si>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</si>
  <si>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</si>
  <si>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</si>
  <si>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</si>
  <si>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</si>
  <si>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</si>
  <si>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</si>
  <si>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</si>
  <si>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</si>
  <si>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</si>
  <si>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</si>
  <si>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</si>
  <si>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</si>
  <si>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</si>
  <si>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</si>
  <si>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</si>
  <si>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</si>
  <si>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</si>
  <si>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</si>
  <si>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</si>
  <si>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</si>
  <si>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</si>
  <si>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</si>
  <si>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</si>
  <si>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</si>
  <si>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</si>
  <si>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</si>
  <si>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</si>
  <si>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</si>
  <si>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</si>
  <si>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</si>
  <si>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</si>
  <si>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</si>
  <si>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</si>
  <si>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</si>
  <si>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</si>
  <si>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</si>
  <si>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</si>
  <si>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</si>
  <si>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</si>
  <si>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</si>
  <si>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</si>
  <si>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</si>
  <si>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</si>
  <si>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</si>
  <si>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</si>
  <si>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</si>
  <si>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</si>
  <si>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</si>
  <si>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</si>
  <si>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</si>
  <si>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</si>
  <si>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</si>
  <si>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</si>
  <si>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</si>
  <si>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</si>
  <si>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</si>
  <si>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</si>
  <si>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</si>
  <si>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</si>
  <si>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</si>
  <si>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</si>
  <si>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</si>
  <si>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</si>
  <si>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</si>
  <si>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</si>
  <si>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Bajo protesta de decir verdad declaramos que los Estados Financieros y sus notas, son razonablemente correctos y son responsabilidad del emisor.</t>
  </si>
  <si>
    <t>Instituto Municipal de las Mujeres
Estado Analítico del Ejercicio del Presupuesto de Egresos
Clasificación por Objeto del Gasto (Capítulo y Concepto)
Del 01 de enero de 2025 al 31 de Diciembre de 2025
(Cifras en Pesos)</t>
  </si>
  <si>
    <t>Instituto Municipal de las Mujeres
Estado Analítico del Ejercicio del Presupuesto de Egresos
Clasificación Económica (por Tipo de Gasto)
Del 01 de enero de 2025 al 31 de Diciembre de 2025
(Cifras en Pesos)</t>
  </si>
  <si>
    <t>Instituto Municipal de las Mujeres
Estado Analítico del Ejercicio del Presupuesto de Egresos
Clasificación Administrativa
Del 01 de enero de 2025 al 31 de Diciembre de 2025
(Cifras en Pesos)</t>
  </si>
  <si>
    <t>Gobierno (Federal/Estatal/Municipal) de Instituto Municipal de las Mujeres
Estado Analítico del Ejercicio del Presupuesto de Egresos
Clasificación Administrativa
Del 01 de enero de 2025 al 31 de Diciembre de 2025
(Cifras en Pesos)</t>
  </si>
  <si>
    <t>Instituto Municipal de las Mujeres
Estado Analítico del Ejercicio del Presupuesto de Egresos
Clasificación Funcional (Finalidad y Función)
Del 01 de enero de 2025 al 31 de Diciembre de 2025
(Cifras en Pesos)</t>
  </si>
  <si>
    <t>3.0.0.0.0 SECTOR PUBLICO MUNICIPAL</t>
  </si>
  <si>
    <t>3.1.0.0.0 SECTOR PUBLICO NO FINANCIERO</t>
  </si>
  <si>
    <t>3.1.1.0.0 GOBIERNO GENERAL MUNICIPAL</t>
  </si>
  <si>
    <t>3.1.1.1.0 Gobierno Municipal</t>
  </si>
  <si>
    <t>3.1.1.2.0 IMM</t>
  </si>
  <si>
    <t>3.1.1.2.0 Dirección General de Egresos</t>
  </si>
  <si>
    <t>DIRECTORA ADMINISTRATIVA 
MTRA. CLAUDIA ANGÉLICA DURAN HERNÁNDEZ.</t>
  </si>
  <si>
    <t>DIRECTORA GENERAL Y SECRETARIA TÉCNICA DEL CONSEJO
DRA. IVONNE JANNETTE PÉREZ WILSON</t>
  </si>
  <si>
    <t>Certifico que el Consejo Directivo en sesión ordinaria del 14 de enero de 2026 aprobó la información Financiera del IMMUJERES, Estado Analítico de Egresos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</si>
</sst>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2]* #,##0.00_-;\-[$€-2]* #,##0.00_-;_-[$€-2]* &quot;-&quot;??_-"/>
    <numFmt numFmtId="165" formatCode="#,##0.0000"/>
    <numFmt numFmtId="166" formatCode="_-* #,##0.00_-;\-* #,##0.00_-;_-* &quot;-&quot;??_-;_-@"/>
  </numFmts>
  <fonts count="10"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8"/>
      <color theme="1"/>
      <name val="Arial"/>
      <family val="2"/>
    </font>
    <font>
      <sz val="8"/>
      <color rgb="FF000000"/>
      <name val="Arial"/>
      <family val="2"/>
    </font>
  </fonts>
  <fills count="3">
    <fill>
      <patternFill patternType="none"/>
    </fill>
    <fill>
      <patternFill patternType="gray125"/>
    </fill>
    <fill>
      <patternFill patternType="solid">
        <fgColor theme="0" tint="-0.249977111117893"/>
        <bgColor indexed="64"/>
      </patternFill>
    </fill>
  </fills>
  <borders count="23">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rgb="FF000000"/>
      </right>
      <top/>
      <bottom/>
      <diagonal/>
    </border>
    <border>
      <left style="thin">
        <color rgb="FF000000"/>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bottom style="thin">
        <color indexed="64"/>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xf numFmtId="43" fontId="8" fillId="0" borderId="0" applyFont="0" applyFill="0" applyBorder="0" applyAlignment="0" applyProtection="0"/>
  </cellStyleXfs>
  <cellXfs count="68">
    <xf numFmtId="0" fontId="0" fillId="0" borderId="0" xfId="0"/>
    <xf numFmtId="0" fontId="0" fillId="0" borderId="0" xfId="0" applyProtection="1">
      <protection locked="0"/>
    </xf>
    <xf numFmtId="0" fontId="0" fillId="0" borderId="1" xfId="0" applyBorder="1" applyProtection="1">
      <protection locked="0"/>
    </xf>
    <xf numFmtId="4" fontId="6" fillId="2" borderId="6" xfId="9" applyNumberFormat="1" applyFont="1" applyFill="1" applyBorder="1" applyAlignment="1">
      <alignment horizontal="center" vertical="center" wrapText="1"/>
    </xf>
    <xf numFmtId="4" fontId="2" fillId="0" borderId="13" xfId="0" applyNumberFormat="1" applyFont="1" applyBorder="1" applyProtection="1">
      <protection locked="0"/>
    </xf>
    <xf numFmtId="4" fontId="2" fillId="0" borderId="12" xfId="0" applyNumberFormat="1" applyFont="1" applyBorder="1" applyProtection="1">
      <protection locked="0"/>
    </xf>
    <xf numFmtId="4" fontId="6" fillId="0" borderId="12" xfId="0" applyNumberFormat="1" applyFont="1" applyBorder="1" applyProtection="1">
      <protection locked="0"/>
    </xf>
    <xf numFmtId="0" fontId="2" fillId="0" borderId="11" xfId="0" applyFont="1" applyBorder="1" applyProtection="1">
      <protection locked="0"/>
    </xf>
    <xf numFmtId="4" fontId="6" fillId="0" borderId="6" xfId="0" applyNumberFormat="1" applyFont="1" applyBorder="1" applyProtection="1">
      <protection locked="0"/>
    </xf>
    <xf numFmtId="0" fontId="2" fillId="0" borderId="3" xfId="9" applyFont="1" applyBorder="1" applyAlignment="1">
      <alignment horizontal="center" vertical="center"/>
    </xf>
    <xf numFmtId="0" fontId="0" fillId="0" borderId="10" xfId="0" applyBorder="1" applyProtection="1">
      <protection locked="0"/>
    </xf>
    <xf numFmtId="4" fontId="0" fillId="0" borderId="11" xfId="0" applyNumberFormat="1" applyBorder="1" applyProtection="1">
      <protection locked="0"/>
    </xf>
    <xf numFmtId="4" fontId="0" fillId="0" borderId="13" xfId="0" applyNumberFormat="1" applyBorder="1" applyProtection="1">
      <protection locked="0"/>
    </xf>
    <xf numFmtId="4" fontId="0" fillId="0" borderId="12" xfId="0" applyNumberFormat="1" applyBorder="1" applyProtection="1">
      <protection locked="0"/>
    </xf>
    <xf numFmtId="4" fontId="2" fillId="0" borderId="11" xfId="9" applyNumberFormat="1" applyFont="1" applyBorder="1" applyAlignment="1">
      <alignment horizontal="center" vertical="center" wrapText="1"/>
    </xf>
    <xf numFmtId="0" fontId="6" fillId="0" borderId="1" xfId="0" applyFont="1" applyBorder="1" applyAlignment="1">
      <alignment horizontal="left" vertical="center"/>
    </xf>
    <xf numFmtId="0" fontId="2" fillId="0" borderId="0" xfId="0" applyFont="1" applyAlignment="1">
      <alignment horizontal="left" wrapText="1"/>
    </xf>
    <xf numFmtId="0" fontId="2" fillId="0" borderId="0" xfId="0" applyFont="1" applyAlignment="1">
      <alignment wrapText="1"/>
    </xf>
    <xf numFmtId="0" fontId="6" fillId="2" borderId="3" xfId="9" applyFont="1" applyFill="1" applyBorder="1" applyAlignment="1">
      <alignment horizontal="center" vertical="center"/>
    </xf>
    <xf numFmtId="0" fontId="6" fillId="2" borderId="4" xfId="9" applyFont="1" applyFill="1" applyBorder="1" applyAlignment="1">
      <alignment horizontal="center" vertical="center"/>
    </xf>
    <xf numFmtId="0" fontId="6" fillId="2" borderId="7" xfId="9" applyFont="1" applyFill="1" applyBorder="1" applyAlignment="1" applyProtection="1">
      <alignment horizontal="centerContinuous" vertical="center" wrapText="1"/>
      <protection locked="0"/>
    </xf>
    <xf numFmtId="0" fontId="6" fillId="2" borderId="8" xfId="9" applyFont="1" applyFill="1" applyBorder="1" applyAlignment="1" applyProtection="1">
      <alignment horizontal="centerContinuous" vertical="center" wrapText="1"/>
      <protection locked="0"/>
    </xf>
    <xf numFmtId="0" fontId="6" fillId="2" borderId="9" xfId="9" applyFont="1" applyFill="1" applyBorder="1" applyAlignment="1" applyProtection="1">
      <alignment horizontal="centerContinuous" vertical="center" wrapText="1"/>
      <protection locked="0"/>
    </xf>
    <xf numFmtId="0" fontId="2" fillId="0" borderId="0" xfId="0" applyFont="1" applyAlignment="1">
      <alignment horizontal="left" wrapText="1" indent="1"/>
    </xf>
    <xf numFmtId="0" fontId="0" fillId="0" borderId="1" xfId="0" applyBorder="1" applyAlignment="1" applyProtection="1">
      <alignment horizontal="left" indent="1"/>
      <protection locked="0"/>
    </xf>
    <xf numFmtId="0" fontId="6" fillId="0" borderId="8"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2" fillId="0" borderId="0" xfId="0" applyFont="1" applyAlignment="1">
      <alignment horizontal="left" indent="1"/>
    </xf>
    <xf numFmtId="0" fontId="2" fillId="0" borderId="5" xfId="0" applyFont="1" applyBorder="1" applyAlignment="1">
      <alignment horizontal="left" indent="1"/>
    </xf>
    <xf numFmtId="0" fontId="6" fillId="0" borderId="5" xfId="0" applyFont="1" applyBorder="1" applyAlignment="1" applyProtection="1">
      <alignment horizontal="left" indent="1"/>
      <protection locked="0"/>
    </xf>
    <xf numFmtId="0" fontId="2" fillId="0" borderId="0" xfId="0" applyFont="1" applyAlignment="1">
      <alignment horizontal="left" indent="2"/>
    </xf>
    <xf numFmtId="0" fontId="2" fillId="0" borderId="5" xfId="0" applyFont="1" applyBorder="1" applyAlignment="1">
      <alignment horizontal="left" indent="2"/>
    </xf>
    <xf numFmtId="0" fontId="6" fillId="0" borderId="5" xfId="0" applyFont="1" applyBorder="1" applyAlignment="1" applyProtection="1">
      <alignment horizontal="left" indent="2"/>
      <protection locked="0"/>
    </xf>
    <xf numFmtId="0" fontId="6" fillId="0" borderId="1" xfId="0" applyFont="1" applyBorder="1" applyAlignment="1">
      <alignment horizontal="left"/>
    </xf>
    <xf numFmtId="0" fontId="2" fillId="0" borderId="0" xfId="0" applyFont="1" applyAlignment="1" applyProtection="1">
      <alignment horizontal="left" wrapText="1" indent="1"/>
      <protection locked="0"/>
    </xf>
    <xf numFmtId="0" fontId="6" fillId="2" borderId="14" xfId="9" applyFont="1" applyFill="1" applyBorder="1" applyAlignment="1">
      <alignment horizontal="center" vertical="center"/>
    </xf>
    <xf numFmtId="4" fontId="6" fillId="0" borderId="13" xfId="0" applyNumberFormat="1" applyFont="1" applyBorder="1" applyProtection="1">
      <protection locked="0"/>
    </xf>
    <xf numFmtId="0" fontId="2" fillId="0" borderId="13" xfId="0" applyFont="1" applyBorder="1" applyProtection="1">
      <protection locked="0"/>
    </xf>
    <xf numFmtId="0" fontId="6" fillId="0" borderId="0" xfId="0" applyFont="1" applyAlignment="1">
      <alignment horizontal="left" indent="1"/>
    </xf>
    <xf numFmtId="4" fontId="7" fillId="0" borderId="15" xfId="0" applyNumberFormat="1" applyFont="1" applyBorder="1"/>
    <xf numFmtId="4" fontId="7" fillId="0" borderId="16" xfId="0" applyNumberFormat="1" applyFont="1" applyBorder="1"/>
    <xf numFmtId="4" fontId="8" fillId="0" borderId="17" xfId="0" applyNumberFormat="1" applyFont="1" applyBorder="1"/>
    <xf numFmtId="4" fontId="8" fillId="0" borderId="18" xfId="0" applyNumberFormat="1" applyFont="1" applyBorder="1"/>
    <xf numFmtId="4" fontId="7" fillId="0" borderId="17" xfId="0" applyNumberFormat="1" applyFont="1" applyBorder="1"/>
    <xf numFmtId="4" fontId="7" fillId="0" borderId="18" xfId="0" applyNumberFormat="1" applyFont="1" applyBorder="1"/>
    <xf numFmtId="165" fontId="7" fillId="0" borderId="17" xfId="0" applyNumberFormat="1" applyFont="1" applyBorder="1"/>
    <xf numFmtId="165" fontId="7" fillId="0" borderId="18" xfId="0" applyNumberFormat="1" applyFont="1" applyBorder="1"/>
    <xf numFmtId="166" fontId="8" fillId="0" borderId="17" xfId="0" applyNumberFormat="1" applyFont="1" applyBorder="1"/>
    <xf numFmtId="4" fontId="8" fillId="0" borderId="19" xfId="0" applyNumberFormat="1" applyFont="1" applyBorder="1"/>
    <xf numFmtId="4" fontId="8" fillId="0" borderId="20" xfId="0" applyNumberFormat="1" applyFont="1" applyBorder="1"/>
    <xf numFmtId="4" fontId="8" fillId="0" borderId="21" xfId="0" applyNumberFormat="1" applyFont="1" applyBorder="1"/>
    <xf numFmtId="4" fontId="7" fillId="0" borderId="20" xfId="0" applyNumberFormat="1" applyFont="1" applyBorder="1"/>
    <xf numFmtId="4" fontId="7" fillId="0" borderId="22" xfId="0" applyNumberFormat="1" applyFont="1" applyBorder="1"/>
    <xf numFmtId="4" fontId="0" fillId="0" borderId="0" xfId="0" applyNumberFormat="1" applyProtection="1">
      <protection locked="0"/>
    </xf>
    <xf numFmtId="0" fontId="0" fillId="0" borderId="5" xfId="0" applyBorder="1" applyProtection="1">
      <protection locked="0"/>
    </xf>
    <xf numFmtId="0" fontId="8" fillId="0" borderId="0" xfId="0" applyFont="1" applyAlignment="1">
      <alignment vertical="top" wrapText="1"/>
    </xf>
    <xf numFmtId="43" fontId="7" fillId="0" borderId="17" xfId="16" applyFont="1" applyBorder="1"/>
    <xf numFmtId="43" fontId="2" fillId="0" borderId="13" xfId="16" applyFont="1" applyBorder="1" applyProtection="1">
      <protection locked="0"/>
    </xf>
    <xf numFmtId="4" fontId="6" fillId="2" borderId="11" xfId="9" applyNumberFormat="1" applyFont="1" applyFill="1" applyBorder="1" applyAlignment="1">
      <alignment horizontal="center" vertical="center" wrapText="1"/>
    </xf>
    <xf numFmtId="4" fontId="6" fillId="2" borderId="12" xfId="9" applyNumberFormat="1" applyFont="1" applyFill="1" applyBorder="1" applyAlignment="1">
      <alignment horizontal="center" vertical="center" wrapText="1"/>
    </xf>
    <xf numFmtId="0" fontId="7" fillId="2" borderId="2" xfId="0" applyFont="1" applyFill="1" applyBorder="1" applyAlignment="1" applyProtection="1">
      <alignment horizontal="center" wrapText="1"/>
      <protection locked="0"/>
    </xf>
    <xf numFmtId="0" fontId="7" fillId="2" borderId="10" xfId="0" applyFont="1" applyFill="1" applyBorder="1" applyAlignment="1" applyProtection="1">
      <alignment horizontal="center" wrapText="1"/>
      <protection locked="0"/>
    </xf>
    <xf numFmtId="0" fontId="7" fillId="2" borderId="3" xfId="0" applyFont="1" applyFill="1" applyBorder="1" applyAlignment="1" applyProtection="1">
      <alignment horizontal="center" wrapText="1"/>
      <protection locked="0"/>
    </xf>
    <xf numFmtId="4" fontId="8" fillId="0" borderId="0" xfId="0" applyNumberFormat="1" applyFont="1" applyAlignment="1">
      <alignment horizontal="center" vertical="top" wrapText="1"/>
    </xf>
    <xf numFmtId="0" fontId="7" fillId="2" borderId="10"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9" fillId="0" borderId="0" xfId="0" applyFont="1" applyAlignment="1">
      <alignment horizontal="center" wrapText="1"/>
    </xf>
  </cellXfs>
  <cellStyles count="17">
    <cellStyle name="Euro" xfId="1" xr:uid="{00000000-0005-0000-0000-000000000000}"/>
    <cellStyle name="Millares" xfId="16" builtinId="3"/>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82"/>
  <sheetViews>
    <sheetView showGridLines="0" tabSelected="1" topLeftCell="A43" workbookViewId="0">
      <selection activeCell="P53" sqref="P52:P53"/>
    </sheetView>
  </sheetViews>
  <sheetFormatPr baseColWidth="10" defaultColWidth="12" defaultRowHeight="10.199999999999999" x14ac:dyDescent="0.2"/>
  <cols>
    <col min="1" max="1" width="62.85546875" style="1" customWidth="1"/>
    <col min="2" max="2" width="18.28515625" style="1" customWidth="1"/>
    <col min="3" max="3" width="19.85546875" style="1" customWidth="1"/>
    <col min="4" max="7" width="18.28515625" style="1" customWidth="1"/>
    <col min="8" max="16384" width="12" style="1"/>
  </cols>
  <sheetData>
    <row r="1" spans="1:7" ht="54.9" customHeight="1" x14ac:dyDescent="0.2">
      <c r="A1" s="61" t="s">
        <v>130</v>
      </c>
      <c r="B1" s="65"/>
      <c r="C1" s="65"/>
      <c r="D1" s="65"/>
      <c r="E1" s="65"/>
      <c r="F1" s="65"/>
      <c r="G1" s="66"/>
    </row>
    <row r="2" spans="1:7" x14ac:dyDescent="0.2">
      <c r="A2" s="18"/>
      <c r="B2" s="20" t="s">
        <v>0</v>
      </c>
      <c r="C2" s="21"/>
      <c r="D2" s="21"/>
      <c r="E2" s="21"/>
      <c r="F2" s="22"/>
      <c r="G2" s="59" t="s">
        <v>1</v>
      </c>
    </row>
    <row r="3" spans="1:7" ht="24.9" customHeight="1" x14ac:dyDescent="0.2">
      <c r="A3" s="36" t="s">
        <v>2</v>
      </c>
      <c r="B3" s="3" t="s">
        <v>3</v>
      </c>
      <c r="C3" s="3" t="s">
        <v>4</v>
      </c>
      <c r="D3" s="3" t="s">
        <v>5</v>
      </c>
      <c r="E3" s="3" t="s">
        <v>6</v>
      </c>
      <c r="F3" s="3" t="s">
        <v>7</v>
      </c>
      <c r="G3" s="60"/>
    </row>
    <row r="4" spans="1:7" x14ac:dyDescent="0.2">
      <c r="A4" s="34" t="s">
        <v>28</v>
      </c>
      <c r="B4" s="40">
        <f t="shared" ref="B4:E4" si="0">+SUM(B5:B11)</f>
        <v>41145523</v>
      </c>
      <c r="C4" s="40">
        <f t="shared" si="0"/>
        <v>9.3132257461547852E-10</v>
      </c>
      <c r="D4" s="40">
        <f t="shared" si="0"/>
        <v>41145523</v>
      </c>
      <c r="E4" s="40">
        <f t="shared" si="0"/>
        <v>37288845.240000002</v>
      </c>
      <c r="F4" s="40">
        <f t="shared" ref="F4" si="1">+SUM(F5:F11)</f>
        <v>35453651.609999999</v>
      </c>
      <c r="G4" s="41">
        <f t="shared" ref="G4" si="2">+D4-E4</f>
        <v>3856677.7599999979</v>
      </c>
    </row>
    <row r="5" spans="1:7" x14ac:dyDescent="0.2">
      <c r="A5" s="31" t="s">
        <v>29</v>
      </c>
      <c r="B5" s="42">
        <v>22694421.789999999</v>
      </c>
      <c r="C5" s="42">
        <f>+D5-B5</f>
        <v>0</v>
      </c>
      <c r="D5" s="42">
        <v>22694421.789999999</v>
      </c>
      <c r="E5" s="42">
        <v>21880464.280000001</v>
      </c>
      <c r="F5" s="42">
        <f>21880464.28-195890.44</f>
        <v>21684573.84</v>
      </c>
      <c r="G5" s="43">
        <f t="shared" ref="G5:G51" si="3">+D5-E5</f>
        <v>813957.50999999791</v>
      </c>
    </row>
    <row r="6" spans="1:7" x14ac:dyDescent="0.2">
      <c r="A6" s="31" t="s">
        <v>30</v>
      </c>
      <c r="B6" s="42">
        <v>0</v>
      </c>
      <c r="C6" s="42">
        <f t="shared" ref="C6:C51" si="4">+D6-B6</f>
        <v>0</v>
      </c>
      <c r="D6" s="42">
        <v>0</v>
      </c>
      <c r="E6" s="42">
        <v>0</v>
      </c>
      <c r="F6" s="42">
        <v>0</v>
      </c>
      <c r="G6" s="43">
        <f t="shared" si="3"/>
        <v>0</v>
      </c>
    </row>
    <row r="7" spans="1:7" x14ac:dyDescent="0.2">
      <c r="A7" s="31" t="s">
        <v>31</v>
      </c>
      <c r="B7" s="42">
        <v>4515175.0799999991</v>
      </c>
      <c r="C7" s="42">
        <f t="shared" si="4"/>
        <v>143574.50000000093</v>
      </c>
      <c r="D7" s="42">
        <v>4658749.58</v>
      </c>
      <c r="E7" s="42">
        <v>4072499.9000000004</v>
      </c>
      <c r="F7" s="42">
        <v>4072499.9000000004</v>
      </c>
      <c r="G7" s="43">
        <f t="shared" si="3"/>
        <v>586249.6799999997</v>
      </c>
    </row>
    <row r="8" spans="1:7" x14ac:dyDescent="0.2">
      <c r="A8" s="31" t="s">
        <v>32</v>
      </c>
      <c r="B8" s="42">
        <v>7173095.2400000002</v>
      </c>
      <c r="C8" s="42">
        <f t="shared" si="4"/>
        <v>0</v>
      </c>
      <c r="D8" s="42">
        <v>7173095.2400000002</v>
      </c>
      <c r="E8" s="42">
        <v>5533792.0500000007</v>
      </c>
      <c r="F8" s="42">
        <f>5533792.05-1639303.19</f>
        <v>3894488.86</v>
      </c>
      <c r="G8" s="43">
        <f t="shared" si="3"/>
        <v>1639303.1899999995</v>
      </c>
    </row>
    <row r="9" spans="1:7" x14ac:dyDescent="0.2">
      <c r="A9" s="31" t="s">
        <v>33</v>
      </c>
      <c r="B9" s="42">
        <v>6762830.8899999997</v>
      </c>
      <c r="C9" s="42">
        <f t="shared" si="4"/>
        <v>-143574.5</v>
      </c>
      <c r="D9" s="42">
        <v>6619256.3899999997</v>
      </c>
      <c r="E9" s="42">
        <v>5802089.0099999998</v>
      </c>
      <c r="F9" s="42">
        <v>5802089.0099999998</v>
      </c>
      <c r="G9" s="43">
        <f t="shared" si="3"/>
        <v>817167.37999999989</v>
      </c>
    </row>
    <row r="10" spans="1:7" x14ac:dyDescent="0.2">
      <c r="A10" s="31" t="s">
        <v>34</v>
      </c>
      <c r="B10" s="42">
        <v>0</v>
      </c>
      <c r="C10" s="42">
        <f t="shared" si="4"/>
        <v>0</v>
      </c>
      <c r="D10" s="42">
        <v>0</v>
      </c>
      <c r="E10" s="42">
        <v>0</v>
      </c>
      <c r="F10" s="42">
        <v>0</v>
      </c>
      <c r="G10" s="43">
        <f t="shared" si="3"/>
        <v>0</v>
      </c>
    </row>
    <row r="11" spans="1:7" x14ac:dyDescent="0.2">
      <c r="A11" s="31" t="s">
        <v>35</v>
      </c>
      <c r="B11" s="42">
        <v>0</v>
      </c>
      <c r="C11" s="42">
        <f t="shared" si="4"/>
        <v>0</v>
      </c>
      <c r="D11" s="42">
        <v>0</v>
      </c>
      <c r="E11" s="42">
        <v>0</v>
      </c>
      <c r="F11" s="42">
        <v>0</v>
      </c>
      <c r="G11" s="43">
        <f t="shared" si="3"/>
        <v>0</v>
      </c>
    </row>
    <row r="12" spans="1:7" x14ac:dyDescent="0.2">
      <c r="A12" s="34" t="s">
        <v>36</v>
      </c>
      <c r="B12" s="44">
        <f t="shared" ref="B12:E12" si="5">+SUM(B13:B21)</f>
        <v>1165826</v>
      </c>
      <c r="C12" s="44">
        <f t="shared" si="5"/>
        <v>36443.199999999997</v>
      </c>
      <c r="D12" s="44">
        <f t="shared" si="5"/>
        <v>1202269.2</v>
      </c>
      <c r="E12" s="44">
        <f t="shared" si="5"/>
        <v>1104854.51</v>
      </c>
      <c r="F12" s="44">
        <f t="shared" ref="F12" si="6">+SUM(F13:F21)</f>
        <v>1092295.8500000001</v>
      </c>
      <c r="G12" s="45">
        <f t="shared" si="3"/>
        <v>97414.689999999944</v>
      </c>
    </row>
    <row r="13" spans="1:7" x14ac:dyDescent="0.2">
      <c r="A13" s="31" t="s">
        <v>37</v>
      </c>
      <c r="B13" s="42">
        <v>560714.34</v>
      </c>
      <c r="C13" s="42">
        <f t="shared" si="4"/>
        <v>-145518.69</v>
      </c>
      <c r="D13" s="42">
        <v>415195.64999999997</v>
      </c>
      <c r="E13" s="42">
        <v>414702.23</v>
      </c>
      <c r="F13" s="42">
        <v>414702.23</v>
      </c>
      <c r="G13" s="43">
        <f t="shared" si="3"/>
        <v>493.4199999999837</v>
      </c>
    </row>
    <row r="14" spans="1:7" x14ac:dyDescent="0.2">
      <c r="A14" s="31" t="s">
        <v>38</v>
      </c>
      <c r="B14" s="42">
        <v>103590.39999999999</v>
      </c>
      <c r="C14" s="42">
        <f t="shared" si="4"/>
        <v>-91712.059999999983</v>
      </c>
      <c r="D14" s="42">
        <v>11878.340000000009</v>
      </c>
      <c r="E14" s="42">
        <v>11878.330000000002</v>
      </c>
      <c r="F14" s="42">
        <v>11878.330000000002</v>
      </c>
      <c r="G14" s="43">
        <f t="shared" si="3"/>
        <v>1.0000000007494236E-2</v>
      </c>
    </row>
    <row r="15" spans="1:7" x14ac:dyDescent="0.2">
      <c r="A15" s="31" t="s">
        <v>39</v>
      </c>
      <c r="B15" s="42">
        <v>0</v>
      </c>
      <c r="C15" s="42">
        <f t="shared" si="4"/>
        <v>4520</v>
      </c>
      <c r="D15" s="42">
        <v>4520</v>
      </c>
      <c r="E15" s="42">
        <v>4520</v>
      </c>
      <c r="F15" s="42">
        <v>4520</v>
      </c>
      <c r="G15" s="43">
        <f t="shared" si="3"/>
        <v>0</v>
      </c>
    </row>
    <row r="16" spans="1:7" x14ac:dyDescent="0.2">
      <c r="A16" s="31" t="s">
        <v>40</v>
      </c>
      <c r="B16" s="42">
        <v>0</v>
      </c>
      <c r="C16" s="42">
        <f t="shared" si="4"/>
        <v>142095.21</v>
      </c>
      <c r="D16" s="42">
        <v>142095.21</v>
      </c>
      <c r="E16" s="42">
        <v>142095.21000000002</v>
      </c>
      <c r="F16" s="42">
        <v>142095.21000000002</v>
      </c>
      <c r="G16" s="43">
        <f t="shared" si="3"/>
        <v>0</v>
      </c>
    </row>
    <row r="17" spans="1:7" x14ac:dyDescent="0.2">
      <c r="A17" s="31" t="s">
        <v>41</v>
      </c>
      <c r="B17" s="42">
        <v>58351.01</v>
      </c>
      <c r="C17" s="42">
        <f t="shared" si="4"/>
        <v>-47787.92</v>
      </c>
      <c r="D17" s="42">
        <v>10563.090000000004</v>
      </c>
      <c r="E17" s="42">
        <v>10563.09</v>
      </c>
      <c r="F17" s="42">
        <v>10563.09</v>
      </c>
      <c r="G17" s="43">
        <f t="shared" si="3"/>
        <v>0</v>
      </c>
    </row>
    <row r="18" spans="1:7" x14ac:dyDescent="0.2">
      <c r="A18" s="31" t="s">
        <v>42</v>
      </c>
      <c r="B18" s="42">
        <v>231600.02</v>
      </c>
      <c r="C18" s="42">
        <f t="shared" si="4"/>
        <v>0</v>
      </c>
      <c r="D18" s="42">
        <v>231600.02</v>
      </c>
      <c r="E18" s="42">
        <v>167818.62</v>
      </c>
      <c r="F18" s="42">
        <f>167818.62-12558.66</f>
        <v>155259.96</v>
      </c>
      <c r="G18" s="43">
        <f t="shared" si="3"/>
        <v>63781.399999999994</v>
      </c>
    </row>
    <row r="19" spans="1:7" x14ac:dyDescent="0.2">
      <c r="A19" s="31" t="s">
        <v>43</v>
      </c>
      <c r="B19" s="42">
        <v>105114.01</v>
      </c>
      <c r="C19" s="42">
        <f t="shared" si="4"/>
        <v>30075.759999999995</v>
      </c>
      <c r="D19" s="42">
        <v>135189.76999999999</v>
      </c>
      <c r="E19" s="42">
        <v>116954.19</v>
      </c>
      <c r="F19" s="42">
        <v>116954.19</v>
      </c>
      <c r="G19" s="43">
        <f t="shared" si="3"/>
        <v>18235.579999999987</v>
      </c>
    </row>
    <row r="20" spans="1:7" x14ac:dyDescent="0.2">
      <c r="A20" s="31" t="s">
        <v>44</v>
      </c>
      <c r="B20" s="42">
        <v>0</v>
      </c>
      <c r="C20" s="42">
        <f t="shared" si="4"/>
        <v>0</v>
      </c>
      <c r="D20" s="42">
        <v>0</v>
      </c>
      <c r="E20" s="42">
        <v>0</v>
      </c>
      <c r="F20" s="42">
        <v>0</v>
      </c>
      <c r="G20" s="43">
        <f t="shared" si="3"/>
        <v>0</v>
      </c>
    </row>
    <row r="21" spans="1:7" x14ac:dyDescent="0.2">
      <c r="A21" s="31" t="s">
        <v>45</v>
      </c>
      <c r="B21" s="42">
        <v>106456.22</v>
      </c>
      <c r="C21" s="42">
        <f t="shared" si="4"/>
        <v>144770.90000000002</v>
      </c>
      <c r="D21" s="42">
        <v>251227.12000000002</v>
      </c>
      <c r="E21" s="42">
        <v>236322.84000000003</v>
      </c>
      <c r="F21" s="42">
        <v>236322.84000000003</v>
      </c>
      <c r="G21" s="43">
        <f t="shared" si="3"/>
        <v>14904.279999999999</v>
      </c>
    </row>
    <row r="22" spans="1:7" x14ac:dyDescent="0.2">
      <c r="A22" s="34" t="s">
        <v>46</v>
      </c>
      <c r="B22" s="46">
        <f t="shared" ref="B22:E22" si="7">+SUM(B23:B31)</f>
        <v>14540419.190000001</v>
      </c>
      <c r="C22" s="44">
        <f>+SUM(C23:C31)</f>
        <v>220476.27999999927</v>
      </c>
      <c r="D22" s="46">
        <f t="shared" si="7"/>
        <v>14760895.469999999</v>
      </c>
      <c r="E22" s="46">
        <f t="shared" si="7"/>
        <v>11311551.23</v>
      </c>
      <c r="F22" s="57">
        <f t="shared" ref="F22" si="8">+SUM(F23:F31)</f>
        <v>10800937.939999999</v>
      </c>
      <c r="G22" s="47">
        <f t="shared" si="3"/>
        <v>3449344.2399999984</v>
      </c>
    </row>
    <row r="23" spans="1:7" x14ac:dyDescent="0.2">
      <c r="A23" s="31" t="s">
        <v>47</v>
      </c>
      <c r="B23" s="42">
        <v>562203.80000000005</v>
      </c>
      <c r="C23" s="42">
        <f t="shared" si="4"/>
        <v>-222968.41000000003</v>
      </c>
      <c r="D23" s="42">
        <v>339235.39</v>
      </c>
      <c r="E23" s="42">
        <v>339233.77</v>
      </c>
      <c r="F23" s="42">
        <v>339233.77</v>
      </c>
      <c r="G23" s="43">
        <f t="shared" si="3"/>
        <v>1.6199999999953434</v>
      </c>
    </row>
    <row r="24" spans="1:7" x14ac:dyDescent="0.2">
      <c r="A24" s="31" t="s">
        <v>48</v>
      </c>
      <c r="B24" s="42">
        <v>368275.31</v>
      </c>
      <c r="C24" s="42">
        <f t="shared" si="4"/>
        <v>198939.2</v>
      </c>
      <c r="D24" s="42">
        <v>567214.51</v>
      </c>
      <c r="E24" s="42">
        <v>567213.81000000006</v>
      </c>
      <c r="F24" s="42">
        <v>445413.80999999994</v>
      </c>
      <c r="G24" s="43">
        <f t="shared" si="3"/>
        <v>0.69999999995343387</v>
      </c>
    </row>
    <row r="25" spans="1:7" x14ac:dyDescent="0.2">
      <c r="A25" s="31" t="s">
        <v>49</v>
      </c>
      <c r="B25" s="42">
        <v>5169523.92</v>
      </c>
      <c r="C25" s="42">
        <f t="shared" si="4"/>
        <v>373795.65999999922</v>
      </c>
      <c r="D25" s="42">
        <v>5543319.5799999991</v>
      </c>
      <c r="E25" s="42">
        <v>4282687.2</v>
      </c>
      <c r="F25" s="42">
        <f>4282687.2-166376.41</f>
        <v>4116310.79</v>
      </c>
      <c r="G25" s="43">
        <f t="shared" si="3"/>
        <v>1260632.379999999</v>
      </c>
    </row>
    <row r="26" spans="1:7" x14ac:dyDescent="0.2">
      <c r="A26" s="31" t="s">
        <v>50</v>
      </c>
      <c r="B26" s="42">
        <v>308327</v>
      </c>
      <c r="C26" s="42">
        <f t="shared" si="4"/>
        <v>-73548.489999999991</v>
      </c>
      <c r="D26" s="42">
        <v>234778.51</v>
      </c>
      <c r="E26" s="42">
        <v>234777.89</v>
      </c>
      <c r="F26" s="42">
        <v>234777.89</v>
      </c>
      <c r="G26" s="43">
        <f t="shared" si="3"/>
        <v>0.61999999999534339</v>
      </c>
    </row>
    <row r="27" spans="1:7" x14ac:dyDescent="0.2">
      <c r="A27" s="31" t="s">
        <v>51</v>
      </c>
      <c r="B27" s="42">
        <v>1330868.7</v>
      </c>
      <c r="C27" s="42">
        <f t="shared" si="4"/>
        <v>-40961.699999999953</v>
      </c>
      <c r="D27" s="42">
        <v>1289907</v>
      </c>
      <c r="E27" s="42">
        <v>1239791.95</v>
      </c>
      <c r="F27" s="42">
        <v>1239791.95</v>
      </c>
      <c r="G27" s="43">
        <f t="shared" si="3"/>
        <v>50115.050000000047</v>
      </c>
    </row>
    <row r="28" spans="1:7" x14ac:dyDescent="0.2">
      <c r="A28" s="31" t="s">
        <v>52</v>
      </c>
      <c r="B28" s="42">
        <v>974135.56</v>
      </c>
      <c r="C28" s="42">
        <f t="shared" si="4"/>
        <v>0</v>
      </c>
      <c r="D28" s="42">
        <v>974135.56</v>
      </c>
      <c r="E28" s="42">
        <v>322894.62</v>
      </c>
      <c r="F28" s="42">
        <v>241694.62000000002</v>
      </c>
      <c r="G28" s="43">
        <f t="shared" si="3"/>
        <v>651240.94000000006</v>
      </c>
    </row>
    <row r="29" spans="1:7" x14ac:dyDescent="0.2">
      <c r="A29" s="31" t="s">
        <v>53</v>
      </c>
      <c r="B29" s="42">
        <v>56217</v>
      </c>
      <c r="C29" s="42">
        <f t="shared" si="4"/>
        <v>-34138</v>
      </c>
      <c r="D29" s="42">
        <v>22079</v>
      </c>
      <c r="E29" s="42">
        <v>22078.57</v>
      </c>
      <c r="F29" s="42">
        <v>22078.57</v>
      </c>
      <c r="G29" s="43">
        <f t="shared" si="3"/>
        <v>0.43000000000029104</v>
      </c>
    </row>
    <row r="30" spans="1:7" x14ac:dyDescent="0.2">
      <c r="A30" s="31" t="s">
        <v>54</v>
      </c>
      <c r="B30" s="42">
        <v>897543.41</v>
      </c>
      <c r="C30" s="42">
        <f t="shared" si="4"/>
        <v>-119603.47999999998</v>
      </c>
      <c r="D30" s="42">
        <v>777939.93</v>
      </c>
      <c r="E30" s="42">
        <v>681583.1</v>
      </c>
      <c r="F30" s="42">
        <v>681583.1</v>
      </c>
      <c r="G30" s="43">
        <f t="shared" si="3"/>
        <v>96356.830000000075</v>
      </c>
    </row>
    <row r="31" spans="1:7" x14ac:dyDescent="0.2">
      <c r="A31" s="31" t="s">
        <v>55</v>
      </c>
      <c r="B31" s="42">
        <v>4873324.49</v>
      </c>
      <c r="C31" s="42">
        <f>+D31-B31</f>
        <v>138961.5</v>
      </c>
      <c r="D31" s="42">
        <v>5012285.99</v>
      </c>
      <c r="E31" s="42">
        <v>3621290.32</v>
      </c>
      <c r="F31" s="42">
        <f>3621290.32-141236.88</f>
        <v>3480053.44</v>
      </c>
      <c r="G31" s="43">
        <f t="shared" si="3"/>
        <v>1390995.6700000004</v>
      </c>
    </row>
    <row r="32" spans="1:7" x14ac:dyDescent="0.2">
      <c r="A32" s="34" t="s">
        <v>56</v>
      </c>
      <c r="B32" s="44">
        <f t="shared" ref="B32:E32" si="9">+SUM(B33:B41)</f>
        <v>11019139</v>
      </c>
      <c r="C32" s="44">
        <f t="shared" si="9"/>
        <v>980000</v>
      </c>
      <c r="D32" s="44">
        <f t="shared" si="9"/>
        <v>11999139</v>
      </c>
      <c r="E32" s="44">
        <f t="shared" si="9"/>
        <v>9142875.379999999</v>
      </c>
      <c r="F32" s="44">
        <f t="shared" ref="F32" si="10">+SUM(F33:F41)</f>
        <v>9142875.379999999</v>
      </c>
      <c r="G32" s="45">
        <f t="shared" si="3"/>
        <v>2856263.620000001</v>
      </c>
    </row>
    <row r="33" spans="1:7" x14ac:dyDescent="0.2">
      <c r="A33" s="31" t="s">
        <v>57</v>
      </c>
      <c r="B33" s="42">
        <v>0</v>
      </c>
      <c r="C33" s="42">
        <f t="shared" si="4"/>
        <v>0</v>
      </c>
      <c r="D33" s="42">
        <v>0</v>
      </c>
      <c r="E33" s="42">
        <v>0</v>
      </c>
      <c r="F33" s="42">
        <v>0</v>
      </c>
      <c r="G33" s="43">
        <f t="shared" si="3"/>
        <v>0</v>
      </c>
    </row>
    <row r="34" spans="1:7" x14ac:dyDescent="0.2">
      <c r="A34" s="31" t="s">
        <v>58</v>
      </c>
      <c r="B34" s="42">
        <v>0</v>
      </c>
      <c r="C34" s="42">
        <f t="shared" si="4"/>
        <v>0</v>
      </c>
      <c r="D34" s="42">
        <v>0</v>
      </c>
      <c r="E34" s="42">
        <v>0</v>
      </c>
      <c r="F34" s="42">
        <v>0</v>
      </c>
      <c r="G34" s="43">
        <f t="shared" si="3"/>
        <v>0</v>
      </c>
    </row>
    <row r="35" spans="1:7" x14ac:dyDescent="0.2">
      <c r="A35" s="31" t="s">
        <v>59</v>
      </c>
      <c r="B35" s="42">
        <v>0</v>
      </c>
      <c r="C35" s="42">
        <f t="shared" si="4"/>
        <v>0</v>
      </c>
      <c r="D35" s="42">
        <v>0</v>
      </c>
      <c r="E35" s="42">
        <v>0</v>
      </c>
      <c r="F35" s="42">
        <v>0</v>
      </c>
      <c r="G35" s="43">
        <f t="shared" si="3"/>
        <v>0</v>
      </c>
    </row>
    <row r="36" spans="1:7" x14ac:dyDescent="0.2">
      <c r="A36" s="31" t="s">
        <v>60</v>
      </c>
      <c r="B36" s="42">
        <v>11019139</v>
      </c>
      <c r="C36" s="42">
        <f t="shared" si="4"/>
        <v>980000</v>
      </c>
      <c r="D36" s="42">
        <v>11999139</v>
      </c>
      <c r="E36" s="42">
        <v>9142875.379999999</v>
      </c>
      <c r="F36" s="42">
        <v>9142875.379999999</v>
      </c>
      <c r="G36" s="43">
        <f t="shared" si="3"/>
        <v>2856263.620000001</v>
      </c>
    </row>
    <row r="37" spans="1:7" x14ac:dyDescent="0.2">
      <c r="A37" s="31" t="s">
        <v>26</v>
      </c>
      <c r="B37" s="42">
        <v>0</v>
      </c>
      <c r="C37" s="42">
        <f t="shared" si="4"/>
        <v>0</v>
      </c>
      <c r="D37" s="42">
        <v>0</v>
      </c>
      <c r="E37" s="42">
        <v>0</v>
      </c>
      <c r="F37" s="42">
        <v>0</v>
      </c>
      <c r="G37" s="43">
        <f t="shared" si="3"/>
        <v>0</v>
      </c>
    </row>
    <row r="38" spans="1:7" x14ac:dyDescent="0.2">
      <c r="A38" s="31" t="s">
        <v>61</v>
      </c>
      <c r="B38" s="42">
        <v>0</v>
      </c>
      <c r="C38" s="42">
        <f t="shared" si="4"/>
        <v>0</v>
      </c>
      <c r="D38" s="42">
        <v>0</v>
      </c>
      <c r="E38" s="42">
        <v>0</v>
      </c>
      <c r="F38" s="42">
        <v>0</v>
      </c>
      <c r="G38" s="43">
        <f t="shared" si="3"/>
        <v>0</v>
      </c>
    </row>
    <row r="39" spans="1:7" x14ac:dyDescent="0.2">
      <c r="A39" s="31" t="s">
        <v>62</v>
      </c>
      <c r="B39" s="42">
        <v>0</v>
      </c>
      <c r="C39" s="42">
        <f t="shared" si="4"/>
        <v>0</v>
      </c>
      <c r="D39" s="42">
        <v>0</v>
      </c>
      <c r="E39" s="42">
        <v>0</v>
      </c>
      <c r="F39" s="42">
        <v>0</v>
      </c>
      <c r="G39" s="43">
        <f t="shared" si="3"/>
        <v>0</v>
      </c>
    </row>
    <row r="40" spans="1:7" x14ac:dyDescent="0.2">
      <c r="A40" s="31" t="s">
        <v>63</v>
      </c>
      <c r="B40" s="42">
        <v>0</v>
      </c>
      <c r="C40" s="42">
        <f t="shared" si="4"/>
        <v>0</v>
      </c>
      <c r="D40" s="42">
        <v>0</v>
      </c>
      <c r="E40" s="42">
        <v>0</v>
      </c>
      <c r="F40" s="42">
        <v>0</v>
      </c>
      <c r="G40" s="43">
        <f t="shared" si="3"/>
        <v>0</v>
      </c>
    </row>
    <row r="41" spans="1:7" x14ac:dyDescent="0.2">
      <c r="A41" s="31" t="s">
        <v>64</v>
      </c>
      <c r="B41" s="42">
        <v>0</v>
      </c>
      <c r="C41" s="42">
        <f t="shared" si="4"/>
        <v>0</v>
      </c>
      <c r="D41" s="42">
        <v>0</v>
      </c>
      <c r="E41" s="42">
        <v>0</v>
      </c>
      <c r="F41" s="42">
        <v>0</v>
      </c>
      <c r="G41" s="43">
        <f t="shared" si="3"/>
        <v>0</v>
      </c>
    </row>
    <row r="42" spans="1:7" x14ac:dyDescent="0.2">
      <c r="A42" s="34" t="s">
        <v>65</v>
      </c>
      <c r="B42" s="44">
        <f t="shared" ref="B42:F42" si="11">+SUM(B43:B51)</f>
        <v>0</v>
      </c>
      <c r="C42" s="44">
        <f t="shared" si="11"/>
        <v>2194188.37</v>
      </c>
      <c r="D42" s="44">
        <f t="shared" si="11"/>
        <v>2194188.37</v>
      </c>
      <c r="E42" s="44">
        <f t="shared" si="11"/>
        <v>1521814.1400000001</v>
      </c>
      <c r="F42" s="44">
        <f t="shared" si="11"/>
        <v>42905.87</v>
      </c>
      <c r="G42" s="45">
        <f t="shared" si="3"/>
        <v>672374.23</v>
      </c>
    </row>
    <row r="43" spans="1:7" x14ac:dyDescent="0.2">
      <c r="A43" s="31" t="s">
        <v>66</v>
      </c>
      <c r="B43" s="42">
        <v>0</v>
      </c>
      <c r="C43" s="42">
        <f t="shared" si="4"/>
        <v>42905.87</v>
      </c>
      <c r="D43" s="48">
        <v>42905.87</v>
      </c>
      <c r="E43" s="42">
        <v>42905.87</v>
      </c>
      <c r="F43" s="42">
        <v>42905.87</v>
      </c>
      <c r="G43" s="43">
        <f t="shared" si="3"/>
        <v>0</v>
      </c>
    </row>
    <row r="44" spans="1:7" x14ac:dyDescent="0.2">
      <c r="A44" s="31" t="s">
        <v>67</v>
      </c>
      <c r="B44" s="42">
        <v>0</v>
      </c>
      <c r="C44" s="42">
        <f t="shared" si="4"/>
        <v>0</v>
      </c>
      <c r="D44" s="42">
        <v>0</v>
      </c>
      <c r="E44" s="42">
        <v>0</v>
      </c>
      <c r="F44" s="42">
        <v>0</v>
      </c>
      <c r="G44" s="43">
        <f t="shared" si="3"/>
        <v>0</v>
      </c>
    </row>
    <row r="45" spans="1:7" x14ac:dyDescent="0.2">
      <c r="A45" s="31" t="s">
        <v>68</v>
      </c>
      <c r="B45" s="42">
        <v>0</v>
      </c>
      <c r="C45" s="42">
        <f t="shared" si="4"/>
        <v>0</v>
      </c>
      <c r="D45" s="42">
        <v>0</v>
      </c>
      <c r="E45" s="42">
        <v>0</v>
      </c>
      <c r="F45" s="42">
        <v>0</v>
      </c>
      <c r="G45" s="43">
        <f t="shared" si="3"/>
        <v>0</v>
      </c>
    </row>
    <row r="46" spans="1:7" x14ac:dyDescent="0.2">
      <c r="A46" s="31" t="s">
        <v>69</v>
      </c>
      <c r="B46" s="42">
        <v>0</v>
      </c>
      <c r="C46" s="42">
        <f t="shared" si="4"/>
        <v>2151282.5</v>
      </c>
      <c r="D46" s="48">
        <v>2151282.5</v>
      </c>
      <c r="E46" s="42">
        <v>1478908.27</v>
      </c>
      <c r="F46" s="42">
        <v>0</v>
      </c>
      <c r="G46" s="43">
        <f t="shared" si="3"/>
        <v>672374.23</v>
      </c>
    </row>
    <row r="47" spans="1:7" x14ac:dyDescent="0.2">
      <c r="A47" s="31" t="s">
        <v>70</v>
      </c>
      <c r="B47" s="42">
        <v>0</v>
      </c>
      <c r="C47" s="42">
        <f t="shared" si="4"/>
        <v>0</v>
      </c>
      <c r="D47" s="42">
        <v>0</v>
      </c>
      <c r="E47" s="42">
        <v>0</v>
      </c>
      <c r="F47" s="42">
        <v>0</v>
      </c>
      <c r="G47" s="43">
        <f t="shared" si="3"/>
        <v>0</v>
      </c>
    </row>
    <row r="48" spans="1:7" x14ac:dyDescent="0.2">
      <c r="A48" s="31" t="s">
        <v>71</v>
      </c>
      <c r="B48" s="42">
        <v>0</v>
      </c>
      <c r="C48" s="42">
        <f t="shared" si="4"/>
        <v>0</v>
      </c>
      <c r="D48" s="48">
        <v>0</v>
      </c>
      <c r="E48" s="42">
        <v>0</v>
      </c>
      <c r="F48" s="42">
        <v>0</v>
      </c>
      <c r="G48" s="43">
        <f t="shared" si="3"/>
        <v>0</v>
      </c>
    </row>
    <row r="49" spans="1:7" x14ac:dyDescent="0.2">
      <c r="A49" s="31" t="s">
        <v>72</v>
      </c>
      <c r="B49" s="42">
        <v>0</v>
      </c>
      <c r="C49" s="42">
        <f t="shared" si="4"/>
        <v>0</v>
      </c>
      <c r="D49" s="42">
        <v>0</v>
      </c>
      <c r="E49" s="42">
        <v>0</v>
      </c>
      <c r="F49" s="42">
        <v>0</v>
      </c>
      <c r="G49" s="43">
        <f t="shared" si="3"/>
        <v>0</v>
      </c>
    </row>
    <row r="50" spans="1:7" x14ac:dyDescent="0.2">
      <c r="A50" s="31" t="s">
        <v>73</v>
      </c>
      <c r="B50" s="42">
        <v>0</v>
      </c>
      <c r="C50" s="42">
        <f t="shared" si="4"/>
        <v>0</v>
      </c>
      <c r="D50" s="42">
        <v>0</v>
      </c>
      <c r="E50" s="42">
        <v>0</v>
      </c>
      <c r="F50" s="42">
        <v>0</v>
      </c>
      <c r="G50" s="43">
        <f t="shared" si="3"/>
        <v>0</v>
      </c>
    </row>
    <row r="51" spans="1:7" x14ac:dyDescent="0.2">
      <c r="A51" s="31" t="s">
        <v>74</v>
      </c>
      <c r="B51" s="42">
        <v>0</v>
      </c>
      <c r="C51" s="42">
        <f t="shared" si="4"/>
        <v>0</v>
      </c>
      <c r="D51" s="48">
        <v>0</v>
      </c>
      <c r="E51" s="42">
        <v>0</v>
      </c>
      <c r="F51" s="42">
        <v>0</v>
      </c>
      <c r="G51" s="43">
        <f t="shared" si="3"/>
        <v>0</v>
      </c>
    </row>
    <row r="52" spans="1:7" x14ac:dyDescent="0.2">
      <c r="A52" s="34" t="s">
        <v>75</v>
      </c>
      <c r="B52" s="44">
        <f t="shared" ref="B52:F52" si="12">+SUM(B53:B55)</f>
        <v>0</v>
      </c>
      <c r="C52" s="44">
        <f t="shared" si="12"/>
        <v>0</v>
      </c>
      <c r="D52" s="44">
        <f t="shared" si="12"/>
        <v>0</v>
      </c>
      <c r="E52" s="44">
        <f t="shared" si="12"/>
        <v>0</v>
      </c>
      <c r="F52" s="44">
        <f t="shared" si="12"/>
        <v>0</v>
      </c>
      <c r="G52" s="45">
        <f>+SUM(G53:G55)</f>
        <v>0</v>
      </c>
    </row>
    <row r="53" spans="1:7" x14ac:dyDescent="0.2">
      <c r="A53" s="31" t="s">
        <v>76</v>
      </c>
      <c r="B53" s="42">
        <v>0</v>
      </c>
      <c r="C53" s="42">
        <v>0</v>
      </c>
      <c r="D53" s="42">
        <v>0</v>
      </c>
      <c r="E53" s="42">
        <v>0</v>
      </c>
      <c r="F53" s="42">
        <v>0</v>
      </c>
      <c r="G53" s="43">
        <f t="shared" ref="G53:G75" si="13">+D53-E53</f>
        <v>0</v>
      </c>
    </row>
    <row r="54" spans="1:7" x14ac:dyDescent="0.2">
      <c r="A54" s="31" t="s">
        <v>77</v>
      </c>
      <c r="B54" s="42">
        <v>0</v>
      </c>
      <c r="C54" s="42">
        <v>0</v>
      </c>
      <c r="D54" s="42">
        <v>0</v>
      </c>
      <c r="E54" s="42">
        <v>0</v>
      </c>
      <c r="F54" s="42">
        <v>0</v>
      </c>
      <c r="G54" s="43">
        <f t="shared" si="13"/>
        <v>0</v>
      </c>
    </row>
    <row r="55" spans="1:7" x14ac:dyDescent="0.2">
      <c r="A55" s="31" t="s">
        <v>78</v>
      </c>
      <c r="B55" s="42">
        <v>0</v>
      </c>
      <c r="C55" s="42">
        <v>0</v>
      </c>
      <c r="D55" s="42">
        <v>0</v>
      </c>
      <c r="E55" s="42">
        <v>0</v>
      </c>
      <c r="F55" s="42">
        <v>0</v>
      </c>
      <c r="G55" s="43">
        <f t="shared" si="13"/>
        <v>0</v>
      </c>
    </row>
    <row r="56" spans="1:7" x14ac:dyDescent="0.2">
      <c r="A56" s="34" t="s">
        <v>79</v>
      </c>
      <c r="B56" s="44">
        <v>0</v>
      </c>
      <c r="C56" s="44">
        <v>0</v>
      </c>
      <c r="D56" s="44">
        <f t="shared" ref="D56:D68" si="14">+B56+C56</f>
        <v>0</v>
      </c>
      <c r="E56" s="44">
        <v>0</v>
      </c>
      <c r="F56" s="44">
        <v>0</v>
      </c>
      <c r="G56" s="45">
        <f t="shared" si="13"/>
        <v>0</v>
      </c>
    </row>
    <row r="57" spans="1:7" x14ac:dyDescent="0.2">
      <c r="A57" s="31" t="s">
        <v>80</v>
      </c>
      <c r="B57" s="42">
        <v>0</v>
      </c>
      <c r="C57" s="42">
        <v>0</v>
      </c>
      <c r="D57" s="42">
        <v>0</v>
      </c>
      <c r="E57" s="42">
        <v>0</v>
      </c>
      <c r="F57" s="42">
        <v>0</v>
      </c>
      <c r="G57" s="43">
        <f t="shared" si="13"/>
        <v>0</v>
      </c>
    </row>
    <row r="58" spans="1:7" x14ac:dyDescent="0.2">
      <c r="A58" s="31" t="s">
        <v>81</v>
      </c>
      <c r="B58" s="42">
        <v>0</v>
      </c>
      <c r="C58" s="42">
        <v>0</v>
      </c>
      <c r="D58" s="42">
        <v>0</v>
      </c>
      <c r="E58" s="42">
        <v>0</v>
      </c>
      <c r="F58" s="42">
        <v>0</v>
      </c>
      <c r="G58" s="43">
        <f t="shared" si="13"/>
        <v>0</v>
      </c>
    </row>
    <row r="59" spans="1:7" x14ac:dyDescent="0.2">
      <c r="A59" s="31" t="s">
        <v>82</v>
      </c>
      <c r="B59" s="42">
        <v>0</v>
      </c>
      <c r="C59" s="42">
        <v>0</v>
      </c>
      <c r="D59" s="42">
        <v>0</v>
      </c>
      <c r="E59" s="42">
        <v>0</v>
      </c>
      <c r="F59" s="42">
        <v>0</v>
      </c>
      <c r="G59" s="43">
        <f t="shared" si="13"/>
        <v>0</v>
      </c>
    </row>
    <row r="60" spans="1:7" x14ac:dyDescent="0.2">
      <c r="A60" s="31" t="s">
        <v>83</v>
      </c>
      <c r="B60" s="42">
        <v>0</v>
      </c>
      <c r="C60" s="42">
        <v>0</v>
      </c>
      <c r="D60" s="42">
        <v>0</v>
      </c>
      <c r="E60" s="42">
        <v>0</v>
      </c>
      <c r="F60" s="42">
        <v>0</v>
      </c>
      <c r="G60" s="43">
        <f t="shared" si="13"/>
        <v>0</v>
      </c>
    </row>
    <row r="61" spans="1:7" x14ac:dyDescent="0.2">
      <c r="A61" s="31" t="s">
        <v>84</v>
      </c>
      <c r="B61" s="42">
        <v>0</v>
      </c>
      <c r="C61" s="42">
        <v>0</v>
      </c>
      <c r="D61" s="42">
        <v>0</v>
      </c>
      <c r="E61" s="42">
        <v>0</v>
      </c>
      <c r="F61" s="42">
        <v>0</v>
      </c>
      <c r="G61" s="43">
        <f t="shared" si="13"/>
        <v>0</v>
      </c>
    </row>
    <row r="62" spans="1:7" x14ac:dyDescent="0.2">
      <c r="A62" s="31" t="s">
        <v>85</v>
      </c>
      <c r="B62" s="42">
        <v>0</v>
      </c>
      <c r="C62" s="42">
        <v>0</v>
      </c>
      <c r="D62" s="42">
        <v>0</v>
      </c>
      <c r="E62" s="42">
        <v>0</v>
      </c>
      <c r="F62" s="42">
        <v>0</v>
      </c>
      <c r="G62" s="43">
        <f t="shared" si="13"/>
        <v>0</v>
      </c>
    </row>
    <row r="63" spans="1:7" x14ac:dyDescent="0.2">
      <c r="A63" s="31" t="s">
        <v>86</v>
      </c>
      <c r="B63" s="42">
        <v>0</v>
      </c>
      <c r="C63" s="42">
        <v>0</v>
      </c>
      <c r="D63" s="42">
        <v>0</v>
      </c>
      <c r="E63" s="42">
        <v>0</v>
      </c>
      <c r="F63" s="42">
        <v>0</v>
      </c>
      <c r="G63" s="43">
        <f t="shared" si="13"/>
        <v>0</v>
      </c>
    </row>
    <row r="64" spans="1:7" x14ac:dyDescent="0.2">
      <c r="A64" s="34" t="s">
        <v>87</v>
      </c>
      <c r="B64" s="44">
        <v>0</v>
      </c>
      <c r="C64" s="44">
        <v>0</v>
      </c>
      <c r="D64" s="44">
        <f t="shared" si="14"/>
        <v>0</v>
      </c>
      <c r="E64" s="44">
        <v>0</v>
      </c>
      <c r="F64" s="44">
        <v>0</v>
      </c>
      <c r="G64" s="45">
        <f t="shared" si="13"/>
        <v>0</v>
      </c>
    </row>
    <row r="65" spans="1:7" x14ac:dyDescent="0.2">
      <c r="A65" s="31" t="s">
        <v>27</v>
      </c>
      <c r="B65" s="42">
        <v>0</v>
      </c>
      <c r="C65" s="42">
        <v>0</v>
      </c>
      <c r="D65" s="42">
        <v>0</v>
      </c>
      <c r="E65" s="42">
        <v>0</v>
      </c>
      <c r="F65" s="42">
        <v>0</v>
      </c>
      <c r="G65" s="43">
        <f t="shared" si="13"/>
        <v>0</v>
      </c>
    </row>
    <row r="66" spans="1:7" x14ac:dyDescent="0.2">
      <c r="A66" s="31" t="s">
        <v>88</v>
      </c>
      <c r="B66" s="42">
        <v>0</v>
      </c>
      <c r="C66" s="42">
        <v>0</v>
      </c>
      <c r="D66" s="42">
        <v>0</v>
      </c>
      <c r="E66" s="42">
        <v>0</v>
      </c>
      <c r="F66" s="42">
        <v>0</v>
      </c>
      <c r="G66" s="43">
        <f t="shared" si="13"/>
        <v>0</v>
      </c>
    </row>
    <row r="67" spans="1:7" x14ac:dyDescent="0.2">
      <c r="A67" s="31" t="s">
        <v>89</v>
      </c>
      <c r="B67" s="42">
        <v>0</v>
      </c>
      <c r="C67" s="42">
        <v>0</v>
      </c>
      <c r="D67" s="42">
        <v>0</v>
      </c>
      <c r="E67" s="42">
        <v>0</v>
      </c>
      <c r="F67" s="42">
        <v>0</v>
      </c>
      <c r="G67" s="43">
        <f t="shared" si="13"/>
        <v>0</v>
      </c>
    </row>
    <row r="68" spans="1:7" x14ac:dyDescent="0.2">
      <c r="A68" s="34" t="s">
        <v>90</v>
      </c>
      <c r="B68" s="44">
        <v>0</v>
      </c>
      <c r="C68" s="44">
        <v>0</v>
      </c>
      <c r="D68" s="44">
        <f t="shared" si="14"/>
        <v>0</v>
      </c>
      <c r="E68" s="44">
        <v>0</v>
      </c>
      <c r="F68" s="44">
        <v>0</v>
      </c>
      <c r="G68" s="45">
        <f t="shared" si="13"/>
        <v>0</v>
      </c>
    </row>
    <row r="69" spans="1:7" x14ac:dyDescent="0.2">
      <c r="A69" s="31" t="s">
        <v>91</v>
      </c>
      <c r="B69" s="42">
        <v>0</v>
      </c>
      <c r="C69" s="42">
        <v>0</v>
      </c>
      <c r="D69" s="42">
        <v>0</v>
      </c>
      <c r="E69" s="42">
        <v>0</v>
      </c>
      <c r="F69" s="42">
        <v>0</v>
      </c>
      <c r="G69" s="43">
        <f t="shared" si="13"/>
        <v>0</v>
      </c>
    </row>
    <row r="70" spans="1:7" x14ac:dyDescent="0.2">
      <c r="A70" s="31" t="s">
        <v>92</v>
      </c>
      <c r="B70" s="42">
        <v>0</v>
      </c>
      <c r="C70" s="42">
        <v>0</v>
      </c>
      <c r="D70" s="42">
        <v>0</v>
      </c>
      <c r="E70" s="42">
        <v>0</v>
      </c>
      <c r="F70" s="42">
        <v>0</v>
      </c>
      <c r="G70" s="43">
        <f t="shared" si="13"/>
        <v>0</v>
      </c>
    </row>
    <row r="71" spans="1:7" x14ac:dyDescent="0.2">
      <c r="A71" s="31" t="s">
        <v>93</v>
      </c>
      <c r="B71" s="42">
        <v>0</v>
      </c>
      <c r="C71" s="42">
        <v>0</v>
      </c>
      <c r="D71" s="42">
        <v>0</v>
      </c>
      <c r="E71" s="42">
        <v>0</v>
      </c>
      <c r="F71" s="42">
        <v>0</v>
      </c>
      <c r="G71" s="43">
        <f t="shared" si="13"/>
        <v>0</v>
      </c>
    </row>
    <row r="72" spans="1:7" x14ac:dyDescent="0.2">
      <c r="A72" s="31" t="s">
        <v>94</v>
      </c>
      <c r="B72" s="42">
        <v>0</v>
      </c>
      <c r="C72" s="42">
        <v>0</v>
      </c>
      <c r="D72" s="42">
        <v>0</v>
      </c>
      <c r="E72" s="42">
        <v>0</v>
      </c>
      <c r="F72" s="42">
        <v>0</v>
      </c>
      <c r="G72" s="43">
        <f t="shared" si="13"/>
        <v>0</v>
      </c>
    </row>
    <row r="73" spans="1:7" x14ac:dyDescent="0.2">
      <c r="A73" s="31" t="s">
        <v>95</v>
      </c>
      <c r="B73" s="42">
        <v>0</v>
      </c>
      <c r="C73" s="42">
        <v>0</v>
      </c>
      <c r="D73" s="42">
        <v>0</v>
      </c>
      <c r="E73" s="42">
        <v>0</v>
      </c>
      <c r="F73" s="42">
        <v>0</v>
      </c>
      <c r="G73" s="43">
        <f t="shared" si="13"/>
        <v>0</v>
      </c>
    </row>
    <row r="74" spans="1:7" x14ac:dyDescent="0.2">
      <c r="A74" s="31" t="s">
        <v>96</v>
      </c>
      <c r="B74" s="42">
        <v>0</v>
      </c>
      <c r="C74" s="42">
        <v>0</v>
      </c>
      <c r="D74" s="42">
        <v>0</v>
      </c>
      <c r="E74" s="42">
        <v>0</v>
      </c>
      <c r="F74" s="42">
        <v>0</v>
      </c>
      <c r="G74" s="43">
        <f t="shared" si="13"/>
        <v>0</v>
      </c>
    </row>
    <row r="75" spans="1:7" x14ac:dyDescent="0.2">
      <c r="A75" s="32" t="s">
        <v>97</v>
      </c>
      <c r="B75" s="49">
        <v>0</v>
      </c>
      <c r="C75" s="49">
        <v>0</v>
      </c>
      <c r="D75" s="50">
        <v>0</v>
      </c>
      <c r="E75" s="49">
        <v>0</v>
      </c>
      <c r="F75" s="49">
        <v>0</v>
      </c>
      <c r="G75" s="51">
        <f t="shared" si="13"/>
        <v>0</v>
      </c>
    </row>
    <row r="76" spans="1:7" x14ac:dyDescent="0.2">
      <c r="A76" s="33" t="s">
        <v>10</v>
      </c>
      <c r="B76" s="52">
        <f>+B4+B12+B22+B32+B42+B52+B56+B64+B68</f>
        <v>67870907.189999998</v>
      </c>
      <c r="C76" s="52">
        <f t="shared" ref="C76:F76" si="15">+C4+C12+C22+C32+C42+C52+C56+C64+C68</f>
        <v>3431107.8500000006</v>
      </c>
      <c r="D76" s="52">
        <f>+D4+D12+D22+D32+D42+D52+D56+D64+D68</f>
        <v>71302015.040000007</v>
      </c>
      <c r="E76" s="52">
        <f t="shared" si="15"/>
        <v>60369940.5</v>
      </c>
      <c r="F76" s="52">
        <f t="shared" si="15"/>
        <v>56532666.649999999</v>
      </c>
      <c r="G76" s="53">
        <f>+G4+G12+G22+G32+G42+G52+G56+G64+G68</f>
        <v>10932074.539999997</v>
      </c>
    </row>
    <row r="78" spans="1:7" x14ac:dyDescent="0.2">
      <c r="A78" s="1" t="s">
        <v>129</v>
      </c>
      <c r="E78" s="54"/>
      <c r="F78" s="54"/>
    </row>
    <row r="80" spans="1:7" x14ac:dyDescent="0.2">
      <c r="A80" s="55"/>
      <c r="C80" s="55"/>
      <c r="D80" s="55"/>
    </row>
    <row r="81" spans="1:4" ht="20.399999999999999" customHeight="1" x14ac:dyDescent="0.2">
      <c r="A81" s="56" t="s">
        <v>142</v>
      </c>
      <c r="C81" s="64" t="s">
        <v>141</v>
      </c>
      <c r="D81" s="64"/>
    </row>
    <row r="82" spans="1:4" ht="30.6" x14ac:dyDescent="0.2">
      <c r="A82" s="67" t="s">
        <v>143</v>
      </c>
    </row>
  </sheetData>
  <sheetProtection formatCells="0" formatColumns="0" formatRows="0" autoFilter="0"/>
  <mergeCells count="3">
    <mergeCell ref="A1:G1"/>
    <mergeCell ref="G2:G3"/>
    <mergeCell ref="C81:D81"/>
  </mergeCells>
  <printOptions horizontalCentered="1" verticalCentered="1"/>
  <pageMargins left="0.98425196850393704" right="0.70866141732283472" top="0.74803149606299213" bottom="0.74803149606299213" header="0.31496062992125984" footer="0.31496062992125984"/>
  <pageSetup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1"/>
  <sheetViews>
    <sheetView showGridLines="0" workbookViewId="0">
      <selection activeCell="A19" sqref="A19:D21"/>
    </sheetView>
  </sheetViews>
  <sheetFormatPr baseColWidth="10" defaultColWidth="12" defaultRowHeight="10.199999999999999" x14ac:dyDescent="0.2"/>
  <cols>
    <col min="1" max="1" width="47.7109375" style="1" customWidth="1"/>
    <col min="2" max="7" width="18.28515625" style="1" customWidth="1"/>
    <col min="8" max="16384" width="12" style="1"/>
  </cols>
  <sheetData>
    <row r="1" spans="1:7" ht="54.9" customHeight="1" x14ac:dyDescent="0.2">
      <c r="A1" s="61" t="s">
        <v>131</v>
      </c>
      <c r="B1" s="65"/>
      <c r="C1" s="65"/>
      <c r="D1" s="65"/>
      <c r="E1" s="65"/>
      <c r="F1" s="65"/>
      <c r="G1" s="66"/>
    </row>
    <row r="2" spans="1:7" x14ac:dyDescent="0.2">
      <c r="A2" s="18"/>
      <c r="B2" s="20" t="s">
        <v>0</v>
      </c>
      <c r="C2" s="21"/>
      <c r="D2" s="21"/>
      <c r="E2" s="21"/>
      <c r="F2" s="22"/>
      <c r="G2" s="59" t="s">
        <v>1</v>
      </c>
    </row>
    <row r="3" spans="1:7" ht="24.9" customHeight="1" x14ac:dyDescent="0.2">
      <c r="A3" s="36" t="s">
        <v>2</v>
      </c>
      <c r="B3" s="3" t="s">
        <v>3</v>
      </c>
      <c r="C3" s="3" t="s">
        <v>4</v>
      </c>
      <c r="D3" s="3" t="s">
        <v>5</v>
      </c>
      <c r="E3" s="3" t="s">
        <v>6</v>
      </c>
      <c r="F3" s="3" t="s">
        <v>7</v>
      </c>
      <c r="G3" s="60"/>
    </row>
    <row r="4" spans="1:7" x14ac:dyDescent="0.2">
      <c r="A4" s="28"/>
      <c r="B4" s="7"/>
      <c r="C4" s="7"/>
      <c r="D4" s="7"/>
      <c r="E4" s="7"/>
      <c r="F4" s="7"/>
      <c r="G4" s="7"/>
    </row>
    <row r="5" spans="1:7" x14ac:dyDescent="0.2">
      <c r="A5" s="39" t="s">
        <v>23</v>
      </c>
      <c r="B5" s="58">
        <f>+COG!B76-COG!B42</f>
        <v>67870907.189999998</v>
      </c>
      <c r="C5" s="58">
        <f>+COG!C76-COG!C42</f>
        <v>1236919.4800000004</v>
      </c>
      <c r="D5" s="58">
        <f>+COG!D76-COG!D42</f>
        <v>69107826.670000002</v>
      </c>
      <c r="E5" s="58">
        <f>+COG!E76-COG!E42</f>
        <v>58848126.359999999</v>
      </c>
      <c r="F5" s="58">
        <f>+COG!F76-COG!F42</f>
        <v>56489760.780000001</v>
      </c>
      <c r="G5" s="58">
        <f>+COG!G76-COG!G42</f>
        <v>10259700.309999997</v>
      </c>
    </row>
    <row r="6" spans="1:7" x14ac:dyDescent="0.2">
      <c r="A6" s="39"/>
      <c r="B6" s="58"/>
      <c r="C6" s="58"/>
      <c r="D6" s="58"/>
      <c r="E6" s="58"/>
      <c r="F6" s="58"/>
      <c r="G6" s="58"/>
    </row>
    <row r="7" spans="1:7" x14ac:dyDescent="0.2">
      <c r="A7" s="39" t="s">
        <v>24</v>
      </c>
      <c r="B7" s="58">
        <f>+COG!B42</f>
        <v>0</v>
      </c>
      <c r="C7" s="58">
        <f>+COG!C42</f>
        <v>2194188.37</v>
      </c>
      <c r="D7" s="58">
        <f>+COG!D42</f>
        <v>2194188.37</v>
      </c>
      <c r="E7" s="58">
        <f>+COG!E42</f>
        <v>1521814.1400000001</v>
      </c>
      <c r="F7" s="58">
        <f>+COG!F42</f>
        <v>42905.87</v>
      </c>
      <c r="G7" s="58">
        <f>+COG!G42</f>
        <v>672374.23</v>
      </c>
    </row>
    <row r="8" spans="1:7" x14ac:dyDescent="0.2">
      <c r="A8" s="39"/>
      <c r="B8" s="38"/>
      <c r="C8" s="38"/>
      <c r="D8" s="38"/>
      <c r="E8" s="38"/>
      <c r="F8" s="38"/>
      <c r="G8" s="38"/>
    </row>
    <row r="9" spans="1:7" x14ac:dyDescent="0.2">
      <c r="A9" s="39" t="s">
        <v>25</v>
      </c>
      <c r="B9" s="38">
        <v>0</v>
      </c>
      <c r="C9" s="38">
        <v>0</v>
      </c>
      <c r="D9" s="38">
        <v>0</v>
      </c>
      <c r="E9" s="38">
        <v>0</v>
      </c>
      <c r="F9" s="38">
        <v>0</v>
      </c>
      <c r="G9" s="38">
        <v>0</v>
      </c>
    </row>
    <row r="10" spans="1:7" x14ac:dyDescent="0.2">
      <c r="A10" s="39"/>
      <c r="B10" s="38"/>
      <c r="C10" s="38"/>
      <c r="D10" s="38"/>
      <c r="E10" s="38"/>
      <c r="F10" s="38"/>
      <c r="G10" s="38"/>
    </row>
    <row r="11" spans="1:7" x14ac:dyDescent="0.2">
      <c r="A11" s="39" t="s">
        <v>26</v>
      </c>
      <c r="B11" s="38">
        <v>0</v>
      </c>
      <c r="C11" s="38">
        <v>0</v>
      </c>
      <c r="D11" s="38">
        <v>0</v>
      </c>
      <c r="E11" s="38">
        <v>0</v>
      </c>
      <c r="F11" s="38">
        <v>0</v>
      </c>
      <c r="G11" s="38">
        <v>0</v>
      </c>
    </row>
    <row r="12" spans="1:7" x14ac:dyDescent="0.2">
      <c r="A12" s="39"/>
      <c r="B12" s="38"/>
      <c r="C12" s="38"/>
      <c r="D12" s="38"/>
      <c r="E12" s="38"/>
      <c r="F12" s="38"/>
      <c r="G12" s="38"/>
    </row>
    <row r="13" spans="1:7" x14ac:dyDescent="0.2">
      <c r="A13" s="39" t="s">
        <v>27</v>
      </c>
      <c r="B13" s="38">
        <v>0</v>
      </c>
      <c r="C13" s="38">
        <v>0</v>
      </c>
      <c r="D13" s="38">
        <v>0</v>
      </c>
      <c r="E13" s="38">
        <v>0</v>
      </c>
      <c r="F13" s="38">
        <v>0</v>
      </c>
      <c r="G13" s="38">
        <v>0</v>
      </c>
    </row>
    <row r="14" spans="1:7" x14ac:dyDescent="0.2">
      <c r="A14" s="29"/>
      <c r="B14" s="5"/>
      <c r="C14" s="5"/>
      <c r="D14" s="5"/>
      <c r="E14" s="5"/>
      <c r="F14" s="5"/>
      <c r="G14" s="5"/>
    </row>
    <row r="15" spans="1:7" x14ac:dyDescent="0.2">
      <c r="A15" s="30" t="s">
        <v>10</v>
      </c>
      <c r="B15" s="6">
        <f>+SUM(B5:B13)</f>
        <v>67870907.189999998</v>
      </c>
      <c r="C15" s="6">
        <f t="shared" ref="C15:G15" si="0">+SUM(C5:C13)</f>
        <v>3431107.8500000006</v>
      </c>
      <c r="D15" s="6">
        <f t="shared" si="0"/>
        <v>71302015.040000007</v>
      </c>
      <c r="E15" s="6">
        <f t="shared" si="0"/>
        <v>60369940.5</v>
      </c>
      <c r="F15" s="6">
        <f t="shared" si="0"/>
        <v>56532666.649999999</v>
      </c>
      <c r="G15" s="6">
        <f t="shared" si="0"/>
        <v>10932074.539999997</v>
      </c>
    </row>
    <row r="17" spans="1:5" x14ac:dyDescent="0.2">
      <c r="A17" s="1" t="s">
        <v>129</v>
      </c>
      <c r="E17" s="54"/>
    </row>
    <row r="19" spans="1:5" x14ac:dyDescent="0.2">
      <c r="A19" s="55"/>
      <c r="C19" s="55"/>
      <c r="D19" s="55"/>
    </row>
    <row r="20" spans="1:5" ht="20.399999999999999" customHeight="1" x14ac:dyDescent="0.2">
      <c r="A20" s="56" t="s">
        <v>142</v>
      </c>
      <c r="C20" s="64" t="s">
        <v>141</v>
      </c>
      <c r="D20" s="64"/>
    </row>
    <row r="21" spans="1:5" ht="40.799999999999997" x14ac:dyDescent="0.2">
      <c r="A21" s="67" t="s">
        <v>143</v>
      </c>
    </row>
  </sheetData>
  <sheetProtection formatCells="0" formatColumns="0" formatRows="0" autoFilter="0"/>
  <mergeCells count="3">
    <mergeCell ref="G2:G3"/>
    <mergeCell ref="A1:G1"/>
    <mergeCell ref="C20:D20"/>
  </mergeCells>
  <printOptions horizontalCentered="1"/>
  <pageMargins left="0.70866141732283472" right="0.70866141732283472" top="0.74803149606299213" bottom="0.74803149606299213" header="0.31496062992125984" footer="0.31496062992125984"/>
  <pageSetup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5"/>
  <sheetViews>
    <sheetView showGridLines="0" topLeftCell="A37" workbookViewId="0">
      <selection activeCell="A53" sqref="A53:D55"/>
    </sheetView>
  </sheetViews>
  <sheetFormatPr baseColWidth="10" defaultColWidth="12" defaultRowHeight="10.199999999999999" x14ac:dyDescent="0.2"/>
  <cols>
    <col min="1" max="1" width="60.85546875" style="1" customWidth="1"/>
    <col min="2" max="7" width="18.28515625" style="1" customWidth="1"/>
    <col min="8" max="16384" width="12" style="1"/>
  </cols>
  <sheetData>
    <row r="1" spans="1:7" ht="54.9" customHeight="1" x14ac:dyDescent="0.2">
      <c r="A1" s="61" t="s">
        <v>132</v>
      </c>
      <c r="B1" s="65"/>
      <c r="C1" s="65"/>
      <c r="D1" s="65"/>
      <c r="E1" s="65"/>
      <c r="F1" s="65"/>
      <c r="G1" s="66"/>
    </row>
    <row r="2" spans="1:7" x14ac:dyDescent="0.2">
      <c r="A2" s="18"/>
      <c r="B2" s="20" t="s">
        <v>0</v>
      </c>
      <c r="C2" s="21"/>
      <c r="D2" s="21"/>
      <c r="E2" s="21"/>
      <c r="F2" s="22"/>
      <c r="G2" s="59" t="s">
        <v>1</v>
      </c>
    </row>
    <row r="3" spans="1:7" ht="24.9" customHeight="1" x14ac:dyDescent="0.2">
      <c r="A3" s="19" t="s">
        <v>2</v>
      </c>
      <c r="B3" s="3" t="s">
        <v>3</v>
      </c>
      <c r="C3" s="3" t="s">
        <v>4</v>
      </c>
      <c r="D3" s="3" t="s">
        <v>5</v>
      </c>
      <c r="E3" s="3" t="s">
        <v>6</v>
      </c>
      <c r="F3" s="3" t="s">
        <v>7</v>
      </c>
      <c r="G3" s="60"/>
    </row>
    <row r="4" spans="1:7" x14ac:dyDescent="0.2">
      <c r="A4" s="9"/>
      <c r="B4" s="14"/>
      <c r="C4" s="14"/>
      <c r="D4" s="14"/>
      <c r="E4" s="14"/>
      <c r="F4" s="14"/>
      <c r="G4" s="14"/>
    </row>
    <row r="5" spans="1:7" x14ac:dyDescent="0.2">
      <c r="A5" s="24" t="s">
        <v>135</v>
      </c>
      <c r="B5" s="4">
        <f>+CTG!B15</f>
        <v>67870907.189999998</v>
      </c>
      <c r="C5" s="4">
        <f>+CTG!C15</f>
        <v>3431107.8500000006</v>
      </c>
      <c r="D5" s="4">
        <f>+CTG!D15</f>
        <v>71302015.040000007</v>
      </c>
      <c r="E5" s="4">
        <f>+CTG!E15</f>
        <v>60369940.5</v>
      </c>
      <c r="F5" s="4">
        <f>+CTG!F15</f>
        <v>56532666.649999999</v>
      </c>
      <c r="G5" s="4">
        <f>+CTG!G15</f>
        <v>10932074.539999997</v>
      </c>
    </row>
    <row r="6" spans="1:7" x14ac:dyDescent="0.2">
      <c r="A6" s="24" t="s">
        <v>136</v>
      </c>
      <c r="B6" s="4">
        <f>+B5</f>
        <v>67870907.189999998</v>
      </c>
      <c r="C6" s="4">
        <f t="shared" ref="C6:G6" si="0">+C5</f>
        <v>3431107.8500000006</v>
      </c>
      <c r="D6" s="4">
        <f t="shared" si="0"/>
        <v>71302015.040000007</v>
      </c>
      <c r="E6" s="4">
        <f t="shared" si="0"/>
        <v>60369940.5</v>
      </c>
      <c r="F6" s="4">
        <f t="shared" si="0"/>
        <v>56532666.649999999</v>
      </c>
      <c r="G6" s="4">
        <f t="shared" si="0"/>
        <v>10932074.539999997</v>
      </c>
    </row>
    <row r="7" spans="1:7" x14ac:dyDescent="0.2">
      <c r="A7" s="24" t="s">
        <v>137</v>
      </c>
      <c r="B7" s="4">
        <f t="shared" ref="B7:B8" si="1">+B6</f>
        <v>67870907.189999998</v>
      </c>
      <c r="C7" s="4">
        <f t="shared" ref="C7:C8" si="2">+C6</f>
        <v>3431107.8500000006</v>
      </c>
      <c r="D7" s="4">
        <f t="shared" ref="D7:D8" si="3">+D6</f>
        <v>71302015.040000007</v>
      </c>
      <c r="E7" s="4">
        <f t="shared" ref="E7:E8" si="4">+E6</f>
        <v>60369940.5</v>
      </c>
      <c r="F7" s="4">
        <f t="shared" ref="F7:F8" si="5">+F6</f>
        <v>56532666.649999999</v>
      </c>
      <c r="G7" s="4">
        <f t="shared" ref="G7:G8" si="6">+G6</f>
        <v>10932074.539999997</v>
      </c>
    </row>
    <row r="8" spans="1:7" x14ac:dyDescent="0.2">
      <c r="A8" s="24" t="s">
        <v>138</v>
      </c>
      <c r="B8" s="4">
        <f t="shared" si="1"/>
        <v>67870907.189999998</v>
      </c>
      <c r="C8" s="4">
        <f t="shared" si="2"/>
        <v>3431107.8500000006</v>
      </c>
      <c r="D8" s="4">
        <f t="shared" si="3"/>
        <v>71302015.040000007</v>
      </c>
      <c r="E8" s="4">
        <f t="shared" si="4"/>
        <v>60369940.5</v>
      </c>
      <c r="F8" s="4">
        <f t="shared" si="5"/>
        <v>56532666.649999999</v>
      </c>
      <c r="G8" s="4">
        <f t="shared" si="6"/>
        <v>10932074.539999997</v>
      </c>
    </row>
    <row r="9" spans="1:7" x14ac:dyDescent="0.2">
      <c r="A9" s="24" t="s">
        <v>139</v>
      </c>
      <c r="B9" s="37">
        <f>+B10</f>
        <v>67870907.189999998</v>
      </c>
      <c r="C9" s="37">
        <f t="shared" ref="C9:G9" si="7">+C10</f>
        <v>3431107.8500000006</v>
      </c>
      <c r="D9" s="37">
        <f t="shared" si="7"/>
        <v>71302015.040000007</v>
      </c>
      <c r="E9" s="37">
        <f t="shared" si="7"/>
        <v>60369940.5</v>
      </c>
      <c r="F9" s="37">
        <f t="shared" si="7"/>
        <v>56532666.649999999</v>
      </c>
      <c r="G9" s="37">
        <f t="shared" si="7"/>
        <v>10932074.539999997</v>
      </c>
    </row>
    <row r="10" spans="1:7" x14ac:dyDescent="0.2">
      <c r="A10" s="24" t="s">
        <v>140</v>
      </c>
      <c r="B10" s="4">
        <f>++B8</f>
        <v>67870907.189999998</v>
      </c>
      <c r="C10" s="4">
        <f t="shared" ref="C10:G10" si="8">++C8</f>
        <v>3431107.8500000006</v>
      </c>
      <c r="D10" s="4">
        <f t="shared" si="8"/>
        <v>71302015.040000007</v>
      </c>
      <c r="E10" s="4">
        <f t="shared" si="8"/>
        <v>60369940.5</v>
      </c>
      <c r="F10" s="4">
        <f t="shared" si="8"/>
        <v>56532666.649999999</v>
      </c>
      <c r="G10" s="4">
        <f t="shared" si="8"/>
        <v>10932074.539999997</v>
      </c>
    </row>
    <row r="11" spans="1:7" x14ac:dyDescent="0.2">
      <c r="A11" s="24" t="s">
        <v>8</v>
      </c>
      <c r="B11" s="4">
        <v>0</v>
      </c>
      <c r="C11" s="4">
        <v>0</v>
      </c>
      <c r="D11" s="4">
        <v>0</v>
      </c>
      <c r="E11" s="4">
        <v>0</v>
      </c>
      <c r="F11" s="4">
        <v>0</v>
      </c>
      <c r="G11" s="4">
        <v>0</v>
      </c>
    </row>
    <row r="12" spans="1:7" x14ac:dyDescent="0.2">
      <c r="A12" s="24" t="s">
        <v>9</v>
      </c>
      <c r="B12" s="4">
        <v>0</v>
      </c>
      <c r="C12" s="4">
        <v>0</v>
      </c>
      <c r="D12" s="4">
        <v>0</v>
      </c>
      <c r="E12" s="4">
        <v>0</v>
      </c>
      <c r="F12" s="4">
        <v>0</v>
      </c>
      <c r="G12" s="4">
        <v>0</v>
      </c>
    </row>
    <row r="13" spans="1:7" x14ac:dyDescent="0.2">
      <c r="A13" s="24"/>
      <c r="B13" s="5"/>
      <c r="C13" s="5"/>
      <c r="D13" s="5"/>
      <c r="E13" s="5"/>
      <c r="F13" s="5"/>
      <c r="G13" s="5"/>
    </row>
    <row r="14" spans="1:7" x14ac:dyDescent="0.2">
      <c r="A14" s="25" t="s">
        <v>10</v>
      </c>
      <c r="B14" s="8">
        <f>+B5</f>
        <v>67870907.189999998</v>
      </c>
      <c r="C14" s="8">
        <f t="shared" ref="C14:G14" si="9">+C5</f>
        <v>3431107.8500000006</v>
      </c>
      <c r="D14" s="8">
        <f t="shared" si="9"/>
        <v>71302015.040000007</v>
      </c>
      <c r="E14" s="8">
        <f t="shared" si="9"/>
        <v>60369940.5</v>
      </c>
      <c r="F14" s="8">
        <f t="shared" si="9"/>
        <v>56532666.649999999</v>
      </c>
      <c r="G14" s="8">
        <f t="shared" si="9"/>
        <v>10932074.539999997</v>
      </c>
    </row>
    <row r="15" spans="1:7" x14ac:dyDescent="0.2">
      <c r="F15" s="54"/>
      <c r="G15" s="54"/>
    </row>
    <row r="17" spans="1:7" ht="54.9" customHeight="1" x14ac:dyDescent="0.2">
      <c r="A17" s="61" t="s">
        <v>133</v>
      </c>
      <c r="B17" s="65"/>
      <c r="C17" s="65"/>
      <c r="D17" s="65"/>
      <c r="E17" s="65"/>
      <c r="F17" s="65"/>
      <c r="G17" s="66"/>
    </row>
    <row r="18" spans="1:7" x14ac:dyDescent="0.2">
      <c r="A18" s="18"/>
      <c r="B18" s="20" t="s">
        <v>0</v>
      </c>
      <c r="C18" s="21"/>
      <c r="D18" s="21"/>
      <c r="E18" s="21"/>
      <c r="F18" s="22"/>
      <c r="G18" s="59" t="s">
        <v>1</v>
      </c>
    </row>
    <row r="19" spans="1:7" ht="20.399999999999999" x14ac:dyDescent="0.2">
      <c r="A19" s="19" t="s">
        <v>2</v>
      </c>
      <c r="B19" s="3" t="s">
        <v>3</v>
      </c>
      <c r="C19" s="3" t="s">
        <v>4</v>
      </c>
      <c r="D19" s="3" t="s">
        <v>5</v>
      </c>
      <c r="E19" s="3" t="s">
        <v>6</v>
      </c>
      <c r="F19" s="3" t="s">
        <v>7</v>
      </c>
      <c r="G19" s="60"/>
    </row>
    <row r="20" spans="1:7" x14ac:dyDescent="0.2">
      <c r="A20" s="10"/>
      <c r="B20" s="11"/>
      <c r="C20" s="11"/>
      <c r="D20" s="11"/>
      <c r="E20" s="11"/>
      <c r="F20" s="11"/>
      <c r="G20" s="11"/>
    </row>
    <row r="21" spans="1:7" x14ac:dyDescent="0.2">
      <c r="A21" s="24" t="s">
        <v>11</v>
      </c>
      <c r="B21" s="12">
        <v>0</v>
      </c>
      <c r="C21" s="12">
        <v>0</v>
      </c>
      <c r="D21" s="12">
        <v>0</v>
      </c>
      <c r="E21" s="12">
        <v>0</v>
      </c>
      <c r="F21" s="12">
        <v>0</v>
      </c>
      <c r="G21" s="12">
        <v>0</v>
      </c>
    </row>
    <row r="22" spans="1:7" x14ac:dyDescent="0.2">
      <c r="A22" s="24" t="s">
        <v>12</v>
      </c>
      <c r="B22" s="12">
        <v>0</v>
      </c>
      <c r="C22" s="12">
        <v>0</v>
      </c>
      <c r="D22" s="12">
        <v>0</v>
      </c>
      <c r="E22" s="12">
        <v>0</v>
      </c>
      <c r="F22" s="12">
        <v>0</v>
      </c>
      <c r="G22" s="12">
        <v>0</v>
      </c>
    </row>
    <row r="23" spans="1:7" x14ac:dyDescent="0.2">
      <c r="A23" s="24" t="s">
        <v>13</v>
      </c>
      <c r="B23" s="12">
        <v>0</v>
      </c>
      <c r="C23" s="12">
        <v>0</v>
      </c>
      <c r="D23" s="12">
        <v>0</v>
      </c>
      <c r="E23" s="12">
        <v>0</v>
      </c>
      <c r="F23" s="12">
        <v>0</v>
      </c>
      <c r="G23" s="12">
        <v>0</v>
      </c>
    </row>
    <row r="24" spans="1:7" x14ac:dyDescent="0.2">
      <c r="A24" s="24" t="s">
        <v>14</v>
      </c>
      <c r="B24" s="12">
        <v>0</v>
      </c>
      <c r="C24" s="12">
        <v>0</v>
      </c>
      <c r="D24" s="12">
        <v>0</v>
      </c>
      <c r="E24" s="12">
        <v>0</v>
      </c>
      <c r="F24" s="12">
        <v>0</v>
      </c>
      <c r="G24" s="12">
        <v>0</v>
      </c>
    </row>
    <row r="25" spans="1:7" x14ac:dyDescent="0.2">
      <c r="A25" s="2"/>
      <c r="B25" s="13"/>
      <c r="C25" s="13"/>
      <c r="D25" s="13"/>
      <c r="E25" s="13"/>
      <c r="F25" s="13"/>
      <c r="G25" s="13"/>
    </row>
    <row r="26" spans="1:7" x14ac:dyDescent="0.2">
      <c r="A26" s="25" t="s">
        <v>10</v>
      </c>
      <c r="B26" s="8">
        <f>+SUM(B21:B24)</f>
        <v>0</v>
      </c>
      <c r="C26" s="8">
        <f t="shared" ref="C26:G26" si="10">+SUM(C21:C24)</f>
        <v>0</v>
      </c>
      <c r="D26" s="8">
        <f t="shared" si="10"/>
        <v>0</v>
      </c>
      <c r="E26" s="8">
        <f t="shared" si="10"/>
        <v>0</v>
      </c>
      <c r="F26" s="8">
        <f t="shared" si="10"/>
        <v>0</v>
      </c>
      <c r="G26" s="8">
        <f t="shared" si="10"/>
        <v>0</v>
      </c>
    </row>
    <row r="29" spans="1:7" ht="54.9" customHeight="1" x14ac:dyDescent="0.2">
      <c r="A29" s="61" t="s">
        <v>132</v>
      </c>
      <c r="B29" s="65"/>
      <c r="C29" s="65"/>
      <c r="D29" s="65"/>
      <c r="E29" s="65"/>
      <c r="F29" s="65"/>
      <c r="G29" s="66"/>
    </row>
    <row r="30" spans="1:7" x14ac:dyDescent="0.2">
      <c r="A30" s="18"/>
      <c r="B30" s="20" t="s">
        <v>0</v>
      </c>
      <c r="C30" s="21"/>
      <c r="D30" s="21"/>
      <c r="E30" s="21"/>
      <c r="F30" s="22"/>
      <c r="G30" s="59" t="s">
        <v>1</v>
      </c>
    </row>
    <row r="31" spans="1:7" ht="20.399999999999999" x14ac:dyDescent="0.2">
      <c r="A31" s="19" t="s">
        <v>2</v>
      </c>
      <c r="B31" s="3" t="s">
        <v>3</v>
      </c>
      <c r="C31" s="3" t="s">
        <v>4</v>
      </c>
      <c r="D31" s="3" t="s">
        <v>5</v>
      </c>
      <c r="E31" s="3" t="s">
        <v>6</v>
      </c>
      <c r="F31" s="3" t="s">
        <v>7</v>
      </c>
      <c r="G31" s="60"/>
    </row>
    <row r="32" spans="1:7" x14ac:dyDescent="0.2">
      <c r="A32" s="10"/>
      <c r="B32" s="11"/>
      <c r="C32" s="11"/>
      <c r="D32" s="11"/>
      <c r="E32" s="11"/>
      <c r="F32" s="11"/>
      <c r="G32" s="11"/>
    </row>
    <row r="33" spans="1:7" ht="20.399999999999999" x14ac:dyDescent="0.2">
      <c r="A33" s="26" t="s">
        <v>15</v>
      </c>
      <c r="B33" s="12">
        <v>0</v>
      </c>
      <c r="C33" s="12">
        <v>0</v>
      </c>
      <c r="D33" s="12">
        <v>0</v>
      </c>
      <c r="E33" s="12">
        <v>0</v>
      </c>
      <c r="F33" s="12">
        <v>0</v>
      </c>
      <c r="G33" s="12">
        <v>0</v>
      </c>
    </row>
    <row r="34" spans="1:7" x14ac:dyDescent="0.2">
      <c r="A34" s="26"/>
      <c r="B34" s="12"/>
      <c r="C34" s="12"/>
      <c r="D34" s="12"/>
      <c r="E34" s="12"/>
      <c r="F34" s="12"/>
      <c r="G34" s="12"/>
    </row>
    <row r="35" spans="1:7" x14ac:dyDescent="0.2">
      <c r="A35" s="26" t="s">
        <v>16</v>
      </c>
      <c r="B35" s="12">
        <v>0</v>
      </c>
      <c r="C35" s="12">
        <v>0</v>
      </c>
      <c r="D35" s="12">
        <v>0</v>
      </c>
      <c r="E35" s="12">
        <v>0</v>
      </c>
      <c r="F35" s="12">
        <v>0</v>
      </c>
      <c r="G35" s="12">
        <v>0</v>
      </c>
    </row>
    <row r="36" spans="1:7" x14ac:dyDescent="0.2">
      <c r="A36" s="26"/>
      <c r="B36" s="12"/>
      <c r="C36" s="12"/>
      <c r="D36" s="12"/>
      <c r="E36" s="12"/>
      <c r="F36" s="12"/>
      <c r="G36" s="12"/>
    </row>
    <row r="37" spans="1:7" ht="20.399999999999999" x14ac:dyDescent="0.2">
      <c r="A37" s="26" t="s">
        <v>17</v>
      </c>
      <c r="B37" s="12">
        <v>0</v>
      </c>
      <c r="C37" s="12">
        <v>0</v>
      </c>
      <c r="D37" s="12">
        <v>0</v>
      </c>
      <c r="E37" s="12">
        <v>0</v>
      </c>
      <c r="F37" s="12">
        <v>0</v>
      </c>
      <c r="G37" s="12">
        <v>0</v>
      </c>
    </row>
    <row r="38" spans="1:7" x14ac:dyDescent="0.2">
      <c r="A38" s="26"/>
      <c r="B38" s="12"/>
      <c r="C38" s="12"/>
      <c r="D38" s="12"/>
      <c r="E38" s="12"/>
      <c r="F38" s="12"/>
      <c r="G38" s="12"/>
    </row>
    <row r="39" spans="1:7" ht="20.399999999999999" x14ac:dyDescent="0.2">
      <c r="A39" s="26" t="s">
        <v>18</v>
      </c>
      <c r="B39" s="12">
        <v>0</v>
      </c>
      <c r="C39" s="12">
        <v>0</v>
      </c>
      <c r="D39" s="12">
        <v>0</v>
      </c>
      <c r="E39" s="12">
        <v>0</v>
      </c>
      <c r="F39" s="12">
        <v>0</v>
      </c>
      <c r="G39" s="12">
        <v>0</v>
      </c>
    </row>
    <row r="40" spans="1:7" x14ac:dyDescent="0.2">
      <c r="A40" s="26"/>
      <c r="B40" s="12"/>
      <c r="C40" s="12"/>
      <c r="D40" s="12"/>
      <c r="E40" s="12"/>
      <c r="F40" s="12"/>
      <c r="G40" s="12"/>
    </row>
    <row r="41" spans="1:7" ht="20.399999999999999" x14ac:dyDescent="0.2">
      <c r="A41" s="26" t="s">
        <v>19</v>
      </c>
      <c r="B41" s="12">
        <v>0</v>
      </c>
      <c r="C41" s="12">
        <v>0</v>
      </c>
      <c r="D41" s="12">
        <v>0</v>
      </c>
      <c r="E41" s="12">
        <v>0</v>
      </c>
      <c r="F41" s="12">
        <v>0</v>
      </c>
      <c r="G41" s="12">
        <v>0</v>
      </c>
    </row>
    <row r="42" spans="1:7" x14ac:dyDescent="0.2">
      <c r="A42" s="26"/>
      <c r="B42" s="12"/>
      <c r="C42" s="12"/>
      <c r="D42" s="12"/>
      <c r="E42" s="12"/>
      <c r="F42" s="12"/>
      <c r="G42" s="12"/>
    </row>
    <row r="43" spans="1:7" ht="20.399999999999999" x14ac:dyDescent="0.2">
      <c r="A43" s="35" t="s">
        <v>20</v>
      </c>
      <c r="B43" s="12">
        <v>0</v>
      </c>
      <c r="C43" s="12">
        <v>0</v>
      </c>
      <c r="D43" s="12">
        <v>0</v>
      </c>
      <c r="E43" s="12">
        <v>0</v>
      </c>
      <c r="F43" s="12">
        <v>0</v>
      </c>
      <c r="G43" s="12">
        <v>0</v>
      </c>
    </row>
    <row r="44" spans="1:7" x14ac:dyDescent="0.2">
      <c r="A44" s="26"/>
      <c r="B44" s="12"/>
      <c r="C44" s="12"/>
      <c r="D44" s="12"/>
      <c r="E44" s="12"/>
      <c r="F44" s="12"/>
      <c r="G44" s="12"/>
    </row>
    <row r="45" spans="1:7" ht="20.399999999999999" x14ac:dyDescent="0.2">
      <c r="A45" s="26" t="s">
        <v>21</v>
      </c>
      <c r="B45" s="12">
        <v>0</v>
      </c>
      <c r="C45" s="12">
        <v>0</v>
      </c>
      <c r="D45" s="12">
        <v>0</v>
      </c>
      <c r="E45" s="12">
        <v>0</v>
      </c>
      <c r="F45" s="12">
        <v>0</v>
      </c>
      <c r="G45" s="12">
        <v>0</v>
      </c>
    </row>
    <row r="46" spans="1:7" x14ac:dyDescent="0.2">
      <c r="A46" s="26"/>
      <c r="B46" s="12"/>
      <c r="C46" s="12"/>
      <c r="D46" s="12"/>
      <c r="E46" s="12"/>
      <c r="F46" s="12"/>
      <c r="G46" s="12"/>
    </row>
    <row r="47" spans="1:7" x14ac:dyDescent="0.2">
      <c r="A47" s="26" t="s">
        <v>22</v>
      </c>
      <c r="B47" s="12">
        <f>+CTG!B15</f>
        <v>67870907.189999998</v>
      </c>
      <c r="C47" s="12">
        <f>+CTG!C15</f>
        <v>3431107.8500000006</v>
      </c>
      <c r="D47" s="12">
        <f>+CTG!D15</f>
        <v>71302015.040000007</v>
      </c>
      <c r="E47" s="12">
        <f>+CTG!E15</f>
        <v>60369940.5</v>
      </c>
      <c r="F47" s="12">
        <f>+CTG!F15</f>
        <v>56532666.649999999</v>
      </c>
      <c r="G47" s="12">
        <f>+CTG!G15</f>
        <v>10932074.539999997</v>
      </c>
    </row>
    <row r="48" spans="1:7" x14ac:dyDescent="0.2">
      <c r="A48" s="27"/>
      <c r="B48" s="13"/>
      <c r="C48" s="13"/>
      <c r="D48" s="13"/>
      <c r="E48" s="13"/>
      <c r="F48" s="13"/>
      <c r="G48" s="13"/>
    </row>
    <row r="49" spans="1:7" x14ac:dyDescent="0.2">
      <c r="A49" s="25" t="s">
        <v>10</v>
      </c>
      <c r="B49" s="8">
        <f>+SUM(B32:B48)</f>
        <v>67870907.189999998</v>
      </c>
      <c r="C49" s="8">
        <f t="shared" ref="C49:G49" si="11">+SUM(C32:C48)</f>
        <v>3431107.8500000006</v>
      </c>
      <c r="D49" s="8">
        <f t="shared" si="11"/>
        <v>71302015.040000007</v>
      </c>
      <c r="E49" s="8">
        <f t="shared" si="11"/>
        <v>60369940.5</v>
      </c>
      <c r="F49" s="8">
        <f t="shared" si="11"/>
        <v>56532666.649999999</v>
      </c>
      <c r="G49" s="8">
        <f t="shared" si="11"/>
        <v>10932074.539999997</v>
      </c>
    </row>
    <row r="51" spans="1:7" x14ac:dyDescent="0.2">
      <c r="A51" s="1" t="s">
        <v>129</v>
      </c>
      <c r="E51" s="54"/>
    </row>
    <row r="53" spans="1:7" x14ac:dyDescent="0.2">
      <c r="A53" s="55"/>
      <c r="C53" s="55"/>
      <c r="D53" s="55"/>
    </row>
    <row r="54" spans="1:7" ht="20.399999999999999" customHeight="1" x14ac:dyDescent="0.2">
      <c r="A54" s="56" t="s">
        <v>142</v>
      </c>
      <c r="C54" s="64" t="s">
        <v>141</v>
      </c>
      <c r="D54" s="64"/>
    </row>
    <row r="55" spans="1:7" ht="20.399999999999999" customHeight="1" x14ac:dyDescent="0.2">
      <c r="A55" s="67" t="s">
        <v>143</v>
      </c>
    </row>
  </sheetData>
  <sheetProtection formatCells="0" formatColumns="0" formatRows="0" insertRows="0" deleteRows="0" autoFilter="0"/>
  <mergeCells count="7">
    <mergeCell ref="C54:D54"/>
    <mergeCell ref="G2:G3"/>
    <mergeCell ref="G18:G19"/>
    <mergeCell ref="G30:G31"/>
    <mergeCell ref="A1:G1"/>
    <mergeCell ref="A17:G17"/>
    <mergeCell ref="A29:G29"/>
  </mergeCells>
  <printOptions horizontalCentered="1"/>
  <pageMargins left="0.70866141732283472" right="0.70866141732283472" top="0.74803149606299213" bottom="0.74803149606299213" header="0.31496062992125984" footer="0.31496062992125984"/>
  <pageSetup scale="67"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7"/>
  <sheetViews>
    <sheetView showGridLines="0" topLeftCell="A25" zoomScaleNormal="100" workbookViewId="0">
      <selection activeCell="A45" sqref="A45:D47"/>
    </sheetView>
  </sheetViews>
  <sheetFormatPr baseColWidth="10" defaultColWidth="12" defaultRowHeight="10.199999999999999" x14ac:dyDescent="0.2"/>
  <cols>
    <col min="1" max="1" width="65.85546875" style="1" customWidth="1"/>
    <col min="2" max="7" width="18.28515625" style="1" customWidth="1"/>
    <col min="8" max="16384" width="12" style="1"/>
  </cols>
  <sheetData>
    <row r="1" spans="1:7" ht="54.9" customHeight="1" x14ac:dyDescent="0.2">
      <c r="A1" s="61" t="s">
        <v>134</v>
      </c>
      <c r="B1" s="62"/>
      <c r="C1" s="62"/>
      <c r="D1" s="62"/>
      <c r="E1" s="62"/>
      <c r="F1" s="62"/>
      <c r="G1" s="63"/>
    </row>
    <row r="2" spans="1:7" x14ac:dyDescent="0.2">
      <c r="A2" s="18"/>
      <c r="B2" s="20" t="s">
        <v>0</v>
      </c>
      <c r="C2" s="21"/>
      <c r="D2" s="21"/>
      <c r="E2" s="21"/>
      <c r="F2" s="22"/>
      <c r="G2" s="59" t="s">
        <v>1</v>
      </c>
    </row>
    <row r="3" spans="1:7" ht="24.9" customHeight="1" x14ac:dyDescent="0.2">
      <c r="A3" s="36" t="s">
        <v>2</v>
      </c>
      <c r="B3" s="3" t="s">
        <v>3</v>
      </c>
      <c r="C3" s="3" t="s">
        <v>4</v>
      </c>
      <c r="D3" s="3" t="s">
        <v>5</v>
      </c>
      <c r="E3" s="3" t="s">
        <v>6</v>
      </c>
      <c r="F3" s="3" t="s">
        <v>7</v>
      </c>
      <c r="G3" s="60"/>
    </row>
    <row r="4" spans="1:7" x14ac:dyDescent="0.2">
      <c r="A4" s="17"/>
      <c r="B4" s="7"/>
      <c r="C4" s="7"/>
      <c r="D4" s="7"/>
      <c r="E4" s="7"/>
      <c r="F4" s="7"/>
      <c r="G4" s="7"/>
    </row>
    <row r="5" spans="1:7" x14ac:dyDescent="0.2">
      <c r="A5" s="15" t="s">
        <v>98</v>
      </c>
      <c r="B5" s="4">
        <v>0</v>
      </c>
      <c r="C5" s="4">
        <v>0</v>
      </c>
      <c r="D5" s="4">
        <f>+B5+C5</f>
        <v>0</v>
      </c>
      <c r="E5" s="4">
        <v>0</v>
      </c>
      <c r="F5" s="4">
        <v>0</v>
      </c>
      <c r="G5" s="4">
        <v>0</v>
      </c>
    </row>
    <row r="6" spans="1:7" x14ac:dyDescent="0.2">
      <c r="A6" s="23" t="s">
        <v>99</v>
      </c>
      <c r="B6" s="4">
        <v>0</v>
      </c>
      <c r="C6" s="4">
        <v>0</v>
      </c>
      <c r="D6" s="4">
        <v>0</v>
      </c>
      <c r="E6" s="4">
        <v>0</v>
      </c>
      <c r="F6" s="4">
        <v>0</v>
      </c>
      <c r="G6" s="4">
        <v>0</v>
      </c>
    </row>
    <row r="7" spans="1:7" x14ac:dyDescent="0.2">
      <c r="A7" s="23" t="s">
        <v>100</v>
      </c>
      <c r="B7" s="4">
        <v>0</v>
      </c>
      <c r="C7" s="4">
        <v>0</v>
      </c>
      <c r="D7" s="4">
        <v>0</v>
      </c>
      <c r="E7" s="4">
        <v>0</v>
      </c>
      <c r="F7" s="4">
        <v>0</v>
      </c>
      <c r="G7" s="4">
        <v>0</v>
      </c>
    </row>
    <row r="8" spans="1:7" x14ac:dyDescent="0.2">
      <c r="A8" s="23" t="s">
        <v>101</v>
      </c>
      <c r="B8" s="4">
        <v>0</v>
      </c>
      <c r="C8" s="4">
        <v>0</v>
      </c>
      <c r="D8" s="4">
        <v>0</v>
      </c>
      <c r="E8" s="4">
        <v>0</v>
      </c>
      <c r="F8" s="4">
        <v>0</v>
      </c>
      <c r="G8" s="4">
        <v>0</v>
      </c>
    </row>
    <row r="9" spans="1:7" x14ac:dyDescent="0.2">
      <c r="A9" s="23" t="s">
        <v>102</v>
      </c>
      <c r="B9" s="4">
        <v>0</v>
      </c>
      <c r="C9" s="4">
        <v>0</v>
      </c>
      <c r="D9" s="4">
        <v>0</v>
      </c>
      <c r="E9" s="4">
        <v>0</v>
      </c>
      <c r="F9" s="4">
        <v>0</v>
      </c>
      <c r="G9" s="4">
        <v>0</v>
      </c>
    </row>
    <row r="10" spans="1:7" x14ac:dyDescent="0.2">
      <c r="A10" s="23" t="s">
        <v>103</v>
      </c>
      <c r="B10" s="4">
        <v>0</v>
      </c>
      <c r="C10" s="4">
        <v>0</v>
      </c>
      <c r="D10" s="4">
        <v>0</v>
      </c>
      <c r="E10" s="4">
        <v>0</v>
      </c>
      <c r="F10" s="4">
        <v>0</v>
      </c>
      <c r="G10" s="4">
        <v>0</v>
      </c>
    </row>
    <row r="11" spans="1:7" x14ac:dyDescent="0.2">
      <c r="A11" s="23" t="s">
        <v>104</v>
      </c>
      <c r="B11" s="4">
        <v>0</v>
      </c>
      <c r="C11" s="4">
        <v>0</v>
      </c>
      <c r="D11" s="4">
        <v>0</v>
      </c>
      <c r="E11" s="4">
        <v>0</v>
      </c>
      <c r="F11" s="4">
        <v>0</v>
      </c>
      <c r="G11" s="4">
        <v>0</v>
      </c>
    </row>
    <row r="12" spans="1:7" x14ac:dyDescent="0.2">
      <c r="A12" s="23" t="s">
        <v>105</v>
      </c>
      <c r="B12" s="4">
        <v>0</v>
      </c>
      <c r="C12" s="4">
        <v>0</v>
      </c>
      <c r="D12" s="4">
        <v>0</v>
      </c>
      <c r="E12" s="4">
        <v>0</v>
      </c>
      <c r="F12" s="4">
        <v>0</v>
      </c>
      <c r="G12" s="4">
        <v>0</v>
      </c>
    </row>
    <row r="13" spans="1:7" x14ac:dyDescent="0.2">
      <c r="A13" s="23" t="s">
        <v>55</v>
      </c>
      <c r="B13" s="4">
        <v>0</v>
      </c>
      <c r="C13" s="4">
        <v>0</v>
      </c>
      <c r="D13" s="4">
        <v>0</v>
      </c>
      <c r="E13" s="4">
        <v>0</v>
      </c>
      <c r="F13" s="4">
        <v>0</v>
      </c>
      <c r="G13" s="4">
        <v>0</v>
      </c>
    </row>
    <row r="14" spans="1:7" x14ac:dyDescent="0.2">
      <c r="A14" s="16"/>
      <c r="B14" s="4"/>
      <c r="C14" s="4"/>
      <c r="D14" s="4"/>
      <c r="E14" s="4"/>
      <c r="F14" s="4"/>
      <c r="G14" s="4"/>
    </row>
    <row r="15" spans="1:7" x14ac:dyDescent="0.2">
      <c r="A15" s="15" t="s">
        <v>106</v>
      </c>
      <c r="B15" s="37">
        <f>+SUM(B16:B22)</f>
        <v>67870907.189999998</v>
      </c>
      <c r="C15" s="37">
        <f t="shared" ref="C15:G15" si="0">+SUM(C16:C22)</f>
        <v>3431107.8500000006</v>
      </c>
      <c r="D15" s="37">
        <f t="shared" si="0"/>
        <v>71302015.040000007</v>
      </c>
      <c r="E15" s="37">
        <f t="shared" si="0"/>
        <v>60369940.5</v>
      </c>
      <c r="F15" s="37">
        <f t="shared" si="0"/>
        <v>56532666.649999999</v>
      </c>
      <c r="G15" s="37">
        <f t="shared" si="0"/>
        <v>10932074.539999997</v>
      </c>
    </row>
    <row r="16" spans="1:7" x14ac:dyDescent="0.2">
      <c r="A16" s="23" t="s">
        <v>107</v>
      </c>
      <c r="B16" s="4">
        <v>0</v>
      </c>
      <c r="C16" s="4">
        <v>0</v>
      </c>
      <c r="D16" s="4">
        <v>0</v>
      </c>
      <c r="E16" s="4">
        <v>0</v>
      </c>
      <c r="F16" s="4">
        <v>0</v>
      </c>
      <c r="G16" s="4">
        <v>0</v>
      </c>
    </row>
    <row r="17" spans="1:7" x14ac:dyDescent="0.2">
      <c r="A17" s="23" t="s">
        <v>108</v>
      </c>
      <c r="B17" s="4">
        <v>0</v>
      </c>
      <c r="C17" s="4">
        <v>0</v>
      </c>
      <c r="D17" s="4">
        <v>0</v>
      </c>
      <c r="E17" s="4">
        <v>0</v>
      </c>
      <c r="F17" s="4">
        <v>0</v>
      </c>
      <c r="G17" s="4">
        <v>0</v>
      </c>
    </row>
    <row r="18" spans="1:7" x14ac:dyDescent="0.2">
      <c r="A18" s="23" t="s">
        <v>109</v>
      </c>
      <c r="B18" s="4">
        <v>0</v>
      </c>
      <c r="C18" s="4">
        <v>0</v>
      </c>
      <c r="D18" s="4">
        <v>0</v>
      </c>
      <c r="E18" s="4">
        <v>0</v>
      </c>
      <c r="F18" s="4">
        <v>0</v>
      </c>
      <c r="G18" s="4">
        <v>0</v>
      </c>
    </row>
    <row r="19" spans="1:7" x14ac:dyDescent="0.2">
      <c r="A19" s="23" t="s">
        <v>110</v>
      </c>
      <c r="B19" s="4">
        <v>0</v>
      </c>
      <c r="C19" s="4">
        <v>0</v>
      </c>
      <c r="D19" s="4">
        <v>0</v>
      </c>
      <c r="E19" s="4">
        <v>0</v>
      </c>
      <c r="F19" s="4">
        <v>0</v>
      </c>
      <c r="G19" s="4">
        <v>0</v>
      </c>
    </row>
    <row r="20" spans="1:7" x14ac:dyDescent="0.2">
      <c r="A20" s="23" t="s">
        <v>111</v>
      </c>
      <c r="B20" s="4">
        <v>0</v>
      </c>
      <c r="C20" s="4">
        <v>0</v>
      </c>
      <c r="D20" s="4">
        <v>0</v>
      </c>
      <c r="E20" s="4">
        <v>0</v>
      </c>
      <c r="F20" s="4">
        <v>0</v>
      </c>
      <c r="G20" s="4">
        <v>0</v>
      </c>
    </row>
    <row r="21" spans="1:7" x14ac:dyDescent="0.2">
      <c r="A21" s="23" t="s">
        <v>112</v>
      </c>
      <c r="B21" s="4">
        <v>0</v>
      </c>
      <c r="C21" s="4">
        <v>0</v>
      </c>
      <c r="D21" s="4">
        <v>0</v>
      </c>
      <c r="E21" s="4">
        <v>0</v>
      </c>
      <c r="F21" s="4">
        <v>0</v>
      </c>
      <c r="G21" s="4">
        <v>0</v>
      </c>
    </row>
    <row r="22" spans="1:7" x14ac:dyDescent="0.2">
      <c r="A22" s="23" t="s">
        <v>113</v>
      </c>
      <c r="B22" s="4">
        <f>+CA!B5</f>
        <v>67870907.189999998</v>
      </c>
      <c r="C22" s="4">
        <f>+CA!C5</f>
        <v>3431107.8500000006</v>
      </c>
      <c r="D22" s="4">
        <f>+CA!D5</f>
        <v>71302015.040000007</v>
      </c>
      <c r="E22" s="4">
        <f>+CA!E5</f>
        <v>60369940.5</v>
      </c>
      <c r="F22" s="4">
        <f>+CA!F5</f>
        <v>56532666.649999999</v>
      </c>
      <c r="G22" s="4">
        <f>+CA!G5</f>
        <v>10932074.539999997</v>
      </c>
    </row>
    <row r="23" spans="1:7" x14ac:dyDescent="0.2">
      <c r="A23" s="16"/>
      <c r="B23" s="4"/>
      <c r="C23" s="4"/>
      <c r="D23" s="4"/>
      <c r="E23" s="4"/>
      <c r="F23" s="4"/>
      <c r="G23" s="4"/>
    </row>
    <row r="24" spans="1:7" x14ac:dyDescent="0.2">
      <c r="A24" s="15" t="s">
        <v>114</v>
      </c>
      <c r="B24" s="4">
        <v>0</v>
      </c>
      <c r="C24" s="4">
        <v>0</v>
      </c>
      <c r="D24" s="4">
        <v>0</v>
      </c>
      <c r="E24" s="4">
        <v>0</v>
      </c>
      <c r="F24" s="4">
        <v>0</v>
      </c>
      <c r="G24" s="4">
        <v>0</v>
      </c>
    </row>
    <row r="25" spans="1:7" x14ac:dyDescent="0.2">
      <c r="A25" s="23" t="s">
        <v>115</v>
      </c>
      <c r="B25" s="4">
        <v>0</v>
      </c>
      <c r="C25" s="4">
        <v>0</v>
      </c>
      <c r="D25" s="4">
        <v>0</v>
      </c>
      <c r="E25" s="4">
        <v>0</v>
      </c>
      <c r="F25" s="4">
        <v>0</v>
      </c>
      <c r="G25" s="4">
        <v>0</v>
      </c>
    </row>
    <row r="26" spans="1:7" x14ac:dyDescent="0.2">
      <c r="A26" s="23" t="s">
        <v>116</v>
      </c>
      <c r="B26" s="4">
        <v>0</v>
      </c>
      <c r="C26" s="4">
        <v>0</v>
      </c>
      <c r="D26" s="4">
        <v>0</v>
      </c>
      <c r="E26" s="4">
        <v>0</v>
      </c>
      <c r="F26" s="4">
        <v>0</v>
      </c>
      <c r="G26" s="4">
        <v>0</v>
      </c>
    </row>
    <row r="27" spans="1:7" x14ac:dyDescent="0.2">
      <c r="A27" s="23" t="s">
        <v>117</v>
      </c>
      <c r="B27" s="4">
        <v>0</v>
      </c>
      <c r="C27" s="4">
        <v>0</v>
      </c>
      <c r="D27" s="4">
        <v>0</v>
      </c>
      <c r="E27" s="4">
        <v>0</v>
      </c>
      <c r="F27" s="4">
        <v>0</v>
      </c>
      <c r="G27" s="4">
        <v>0</v>
      </c>
    </row>
    <row r="28" spans="1:7" x14ac:dyDescent="0.2">
      <c r="A28" s="23" t="s">
        <v>118</v>
      </c>
      <c r="B28" s="4">
        <v>0</v>
      </c>
      <c r="C28" s="4">
        <v>0</v>
      </c>
      <c r="D28" s="4">
        <v>0</v>
      </c>
      <c r="E28" s="4">
        <v>0</v>
      </c>
      <c r="F28" s="4">
        <v>0</v>
      </c>
      <c r="G28" s="4">
        <v>0</v>
      </c>
    </row>
    <row r="29" spans="1:7" x14ac:dyDescent="0.2">
      <c r="A29" s="23" t="s">
        <v>119</v>
      </c>
      <c r="B29" s="4">
        <v>0</v>
      </c>
      <c r="C29" s="4">
        <v>0</v>
      </c>
      <c r="D29" s="4">
        <v>0</v>
      </c>
      <c r="E29" s="4">
        <v>0</v>
      </c>
      <c r="F29" s="4">
        <v>0</v>
      </c>
      <c r="G29" s="4">
        <v>0</v>
      </c>
    </row>
    <row r="30" spans="1:7" x14ac:dyDescent="0.2">
      <c r="A30" s="23" t="s">
        <v>120</v>
      </c>
      <c r="B30" s="4">
        <v>0</v>
      </c>
      <c r="C30" s="4">
        <v>0</v>
      </c>
      <c r="D30" s="4">
        <v>0</v>
      </c>
      <c r="E30" s="4">
        <v>0</v>
      </c>
      <c r="F30" s="4">
        <v>0</v>
      </c>
      <c r="G30" s="4">
        <v>0</v>
      </c>
    </row>
    <row r="31" spans="1:7" x14ac:dyDescent="0.2">
      <c r="A31" s="23" t="s">
        <v>121</v>
      </c>
      <c r="B31" s="4">
        <v>0</v>
      </c>
      <c r="C31" s="4">
        <v>0</v>
      </c>
      <c r="D31" s="4">
        <v>0</v>
      </c>
      <c r="E31" s="4">
        <v>0</v>
      </c>
      <c r="F31" s="4">
        <v>0</v>
      </c>
      <c r="G31" s="4">
        <v>0</v>
      </c>
    </row>
    <row r="32" spans="1:7" x14ac:dyDescent="0.2">
      <c r="A32" s="23" t="s">
        <v>122</v>
      </c>
      <c r="B32" s="4">
        <v>0</v>
      </c>
      <c r="C32" s="4">
        <v>0</v>
      </c>
      <c r="D32" s="4">
        <v>0</v>
      </c>
      <c r="E32" s="4">
        <v>0</v>
      </c>
      <c r="F32" s="4">
        <v>0</v>
      </c>
      <c r="G32" s="4">
        <v>0</v>
      </c>
    </row>
    <row r="33" spans="1:7" x14ac:dyDescent="0.2">
      <c r="A33" s="23" t="s">
        <v>123</v>
      </c>
      <c r="B33" s="4">
        <v>0</v>
      </c>
      <c r="C33" s="4">
        <v>0</v>
      </c>
      <c r="D33" s="4">
        <v>0</v>
      </c>
      <c r="E33" s="4">
        <v>0</v>
      </c>
      <c r="F33" s="4">
        <v>0</v>
      </c>
      <c r="G33" s="4">
        <v>0</v>
      </c>
    </row>
    <row r="34" spans="1:7" x14ac:dyDescent="0.2">
      <c r="A34" s="16"/>
      <c r="B34" s="4"/>
      <c r="C34" s="4"/>
      <c r="D34" s="4"/>
      <c r="E34" s="4"/>
      <c r="F34" s="4"/>
      <c r="G34" s="4"/>
    </row>
    <row r="35" spans="1:7" x14ac:dyDescent="0.2">
      <c r="A35" s="15" t="s">
        <v>124</v>
      </c>
      <c r="B35" s="4">
        <v>0</v>
      </c>
      <c r="C35" s="4">
        <v>0</v>
      </c>
      <c r="D35" s="4">
        <v>0</v>
      </c>
      <c r="E35" s="4">
        <v>0</v>
      </c>
      <c r="F35" s="4">
        <v>0</v>
      </c>
      <c r="G35" s="4">
        <v>0</v>
      </c>
    </row>
    <row r="36" spans="1:7" x14ac:dyDescent="0.2">
      <c r="A36" s="23" t="s">
        <v>125</v>
      </c>
      <c r="B36" s="4">
        <v>0</v>
      </c>
      <c r="C36" s="4">
        <v>0</v>
      </c>
      <c r="D36" s="4">
        <v>0</v>
      </c>
      <c r="E36" s="4">
        <v>0</v>
      </c>
      <c r="F36" s="4">
        <v>0</v>
      </c>
      <c r="G36" s="4">
        <v>0</v>
      </c>
    </row>
    <row r="37" spans="1:7" ht="20.399999999999999" x14ac:dyDescent="0.2">
      <c r="A37" s="23" t="s">
        <v>126</v>
      </c>
      <c r="B37" s="4">
        <v>0</v>
      </c>
      <c r="C37" s="4">
        <v>0</v>
      </c>
      <c r="D37" s="4">
        <v>0</v>
      </c>
      <c r="E37" s="4">
        <v>0</v>
      </c>
      <c r="F37" s="4">
        <v>0</v>
      </c>
      <c r="G37" s="4">
        <v>0</v>
      </c>
    </row>
    <row r="38" spans="1:7" x14ac:dyDescent="0.2">
      <c r="A38" s="23" t="s">
        <v>127</v>
      </c>
      <c r="B38" s="4">
        <v>0</v>
      </c>
      <c r="C38" s="4">
        <v>0</v>
      </c>
      <c r="D38" s="4">
        <v>0</v>
      </c>
      <c r="E38" s="4">
        <v>0</v>
      </c>
      <c r="F38" s="4">
        <v>0</v>
      </c>
      <c r="G38" s="4">
        <v>0</v>
      </c>
    </row>
    <row r="39" spans="1:7" x14ac:dyDescent="0.2">
      <c r="A39" s="23" t="s">
        <v>128</v>
      </c>
      <c r="B39" s="4">
        <v>0</v>
      </c>
      <c r="C39" s="4">
        <v>0</v>
      </c>
      <c r="D39" s="4">
        <v>0</v>
      </c>
      <c r="E39" s="4">
        <v>0</v>
      </c>
      <c r="F39" s="4">
        <v>0</v>
      </c>
      <c r="G39" s="4">
        <v>0</v>
      </c>
    </row>
    <row r="40" spans="1:7" x14ac:dyDescent="0.2">
      <c r="A40" s="16"/>
      <c r="B40" s="4"/>
      <c r="C40" s="4"/>
      <c r="D40" s="4"/>
      <c r="E40" s="4"/>
      <c r="F40" s="4"/>
      <c r="G40" s="4"/>
    </row>
    <row r="41" spans="1:7" x14ac:dyDescent="0.2">
      <c r="A41" s="25" t="s">
        <v>10</v>
      </c>
      <c r="B41" s="8">
        <f>+B5+B15+B24+B35</f>
        <v>67870907.189999998</v>
      </c>
      <c r="C41" s="8">
        <f t="shared" ref="C41:G41" si="1">+C5+C15+C24+C35</f>
        <v>3431107.8500000006</v>
      </c>
      <c r="D41" s="8">
        <f t="shared" si="1"/>
        <v>71302015.040000007</v>
      </c>
      <c r="E41" s="8">
        <f t="shared" si="1"/>
        <v>60369940.5</v>
      </c>
      <c r="F41" s="8">
        <f t="shared" si="1"/>
        <v>56532666.649999999</v>
      </c>
      <c r="G41" s="8">
        <f t="shared" si="1"/>
        <v>10932074.539999997</v>
      </c>
    </row>
    <row r="43" spans="1:7" x14ac:dyDescent="0.2">
      <c r="A43" s="1" t="s">
        <v>129</v>
      </c>
      <c r="E43" s="54"/>
    </row>
    <row r="45" spans="1:7" x14ac:dyDescent="0.2">
      <c r="A45" s="55"/>
      <c r="C45" s="55"/>
      <c r="D45" s="55"/>
    </row>
    <row r="46" spans="1:7" ht="32.4" customHeight="1" x14ac:dyDescent="0.2">
      <c r="A46" s="56" t="s">
        <v>142</v>
      </c>
      <c r="C46" s="64" t="s">
        <v>141</v>
      </c>
      <c r="D46" s="64"/>
    </row>
    <row r="47" spans="1:7" ht="37.200000000000003" customHeight="1" x14ac:dyDescent="0.2">
      <c r="A47" s="67" t="s">
        <v>143</v>
      </c>
    </row>
  </sheetData>
  <sheetProtection formatCells="0" formatColumns="0" formatRows="0" autoFilter="0"/>
  <mergeCells count="3">
    <mergeCell ref="G2:G3"/>
    <mergeCell ref="A1:G1"/>
    <mergeCell ref="C46:D46"/>
  </mergeCells>
  <printOptions horizontalCentered="1"/>
  <pageMargins left="0.70866141732283472" right="0.70866141732283472" top="0.74803149606299213" bottom="0.74803149606299213" header="0.31496062992125984" footer="0.31496062992125984"/>
  <pageSetup scale="8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D6CB9791-5AC5-4EBD-B818-7938A6165A5F}">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COG</vt:lpstr>
      <vt:lpstr>CTG</vt:lpstr>
      <vt:lpstr>CA</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INSTITUTO MUNICIPAL MUJER IMM</cp:lastModifiedBy>
  <cp:revision/>
  <cp:lastPrinted>2025-07-17T16:32:30Z</cp:lastPrinted>
  <dcterms:created xsi:type="dcterms:W3CDTF">2014-02-10T03:37:14Z</dcterms:created>
  <dcterms:modified xsi:type="dcterms:W3CDTF">2026-02-16T20:32:05Z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